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JoB\A-Výkresy\2022\2202_MŠ Hvězdička\DPS\"/>
    </mc:Choice>
  </mc:AlternateContent>
  <xr:revisionPtr revIDLastSave="0" documentId="13_ncr:40019_{B31B0A6D-856B-4F0A-8637-FE3315EFAF07}" xr6:coauthVersionLast="47" xr6:coauthVersionMax="47" xr10:uidLastSave="{00000000-0000-0000-0000-000000000000}"/>
  <bookViews>
    <workbookView xWindow="-57720" yWindow="-1380" windowWidth="29040" windowHeight="15840" firstSheet="2" activeTab="2"/>
  </bookViews>
  <sheets>
    <sheet name="Pokyny pro vyplnění" sheetId="11" state="hidden" r:id="rId1"/>
    <sheet name="VzorPolozky" sheetId="10" state="hidden" r:id="rId2"/>
    <sheet name="VV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2">VV!$A$1:$U$76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A67" i="12" l="1"/>
  <c r="BA64" i="12"/>
  <c r="BA62" i="12"/>
  <c r="BA60" i="12"/>
  <c r="BA58" i="12"/>
  <c r="BA56" i="12"/>
  <c r="BA54" i="12"/>
  <c r="BA52" i="12"/>
  <c r="BA50" i="12"/>
  <c r="BA48" i="12"/>
  <c r="I9" i="12"/>
  <c r="I8" i="12" s="1"/>
  <c r="K9" i="12"/>
  <c r="K8" i="12" s="1"/>
  <c r="M9" i="12"/>
  <c r="O9" i="12"/>
  <c r="O8" i="12" s="1"/>
  <c r="Q9" i="12"/>
  <c r="Q8" i="12" s="1"/>
  <c r="U9" i="12"/>
  <c r="U8" i="12" s="1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30" i="12"/>
  <c r="I29" i="12" s="1"/>
  <c r="K30" i="12"/>
  <c r="K29" i="12" s="1"/>
  <c r="M30" i="12"/>
  <c r="O30" i="12"/>
  <c r="O29" i="12" s="1"/>
  <c r="Q30" i="12"/>
  <c r="Q29" i="12" s="1"/>
  <c r="U30" i="12"/>
  <c r="U29" i="12" s="1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I47" i="12"/>
  <c r="I46" i="12" s="1"/>
  <c r="K47" i="12"/>
  <c r="K46" i="12" s="1"/>
  <c r="M47" i="12"/>
  <c r="O47" i="12"/>
  <c r="O46" i="12" s="1"/>
  <c r="Q47" i="12"/>
  <c r="Q46" i="12" s="1"/>
  <c r="U47" i="12"/>
  <c r="U46" i="12" s="1"/>
  <c r="I49" i="12"/>
  <c r="K49" i="12"/>
  <c r="M49" i="12"/>
  <c r="O49" i="12"/>
  <c r="Q49" i="12"/>
  <c r="U49" i="12"/>
  <c r="I51" i="12"/>
  <c r="K51" i="12"/>
  <c r="M51" i="12"/>
  <c r="O51" i="12"/>
  <c r="Q51" i="12"/>
  <c r="U51" i="12"/>
  <c r="I53" i="12"/>
  <c r="K53" i="12"/>
  <c r="M53" i="12"/>
  <c r="O53" i="12"/>
  <c r="Q53" i="12"/>
  <c r="U53" i="12"/>
  <c r="I55" i="12"/>
  <c r="K55" i="12"/>
  <c r="M55" i="12"/>
  <c r="O55" i="12"/>
  <c r="Q55" i="12"/>
  <c r="U55" i="12"/>
  <c r="I57" i="12"/>
  <c r="K57" i="12"/>
  <c r="M57" i="12"/>
  <c r="O57" i="12"/>
  <c r="Q57" i="12"/>
  <c r="U57" i="12"/>
  <c r="I59" i="12"/>
  <c r="K59" i="12"/>
  <c r="M59" i="12"/>
  <c r="O59" i="12"/>
  <c r="Q59" i="12"/>
  <c r="U59" i="12"/>
  <c r="I61" i="12"/>
  <c r="K61" i="12"/>
  <c r="M61" i="12"/>
  <c r="O61" i="12"/>
  <c r="Q61" i="12"/>
  <c r="U61" i="12"/>
  <c r="I63" i="12"/>
  <c r="K63" i="12"/>
  <c r="M63" i="12"/>
  <c r="O63" i="12"/>
  <c r="Q63" i="12"/>
  <c r="U63" i="12"/>
  <c r="I65" i="12"/>
  <c r="K65" i="12"/>
  <c r="M65" i="12"/>
  <c r="O65" i="12"/>
  <c r="Q65" i="12"/>
  <c r="U65" i="12"/>
  <c r="I66" i="12"/>
  <c r="K66" i="12"/>
  <c r="M66" i="12"/>
  <c r="O66" i="12"/>
  <c r="Q66" i="12"/>
  <c r="U66" i="12"/>
  <c r="I68" i="12"/>
  <c r="K68" i="12"/>
  <c r="M68" i="12"/>
  <c r="O68" i="12"/>
  <c r="Q68" i="12"/>
  <c r="U68" i="12"/>
  <c r="I69" i="12"/>
  <c r="K69" i="12"/>
  <c r="M69" i="12"/>
  <c r="O69" i="12"/>
  <c r="Q69" i="12"/>
  <c r="U69" i="12"/>
  <c r="I70" i="12"/>
  <c r="K70" i="12"/>
  <c r="M70" i="12"/>
  <c r="O70" i="12"/>
  <c r="Q70" i="12"/>
  <c r="U70" i="12"/>
  <c r="I71" i="12"/>
  <c r="K71" i="12"/>
  <c r="M71" i="12"/>
  <c r="O71" i="12"/>
  <c r="Q71" i="12"/>
  <c r="U71" i="12"/>
  <c r="I73" i="12"/>
  <c r="I72" i="12" s="1"/>
  <c r="K73" i="12"/>
  <c r="K72" i="12" s="1"/>
  <c r="M73" i="12"/>
  <c r="M72" i="12" s="1"/>
  <c r="O73" i="12"/>
  <c r="O72" i="12" s="1"/>
  <c r="Q73" i="12"/>
  <c r="Q72" i="12" s="1"/>
  <c r="U73" i="12"/>
  <c r="U72" i="12" s="1"/>
  <c r="I74" i="12"/>
  <c r="K74" i="12"/>
  <c r="M74" i="12"/>
  <c r="O74" i="12"/>
  <c r="Q74" i="12"/>
  <c r="U74" i="12"/>
  <c r="M46" i="12" l="1"/>
  <c r="M29" i="12"/>
  <c r="M8" i="12"/>
</calcChain>
</file>

<file path=xl/sharedStrings.xml><?xml version="1.0" encoding="utf-8"?>
<sst xmlns="http://schemas.openxmlformats.org/spreadsheetml/2006/main" count="287" uniqueCount="140">
  <si>
    <t xml:space="preserve">Položkový rozpočet </t>
  </si>
  <si>
    <t>O:</t>
  </si>
  <si>
    <t>R:</t>
  </si>
  <si>
    <t>Dodávka</t>
  </si>
  <si>
    <t>Montáž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</si>
  <si>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</si>
  <si>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</si>
  <si>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</si>
  <si>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D1.6 Zdravotně technické instalace</t>
  </si>
  <si>
    <t>721</t>
  </si>
  <si>
    <t>Vnitřní kanalizace</t>
  </si>
  <si>
    <t>722</t>
  </si>
  <si>
    <t>Vnitřní vodovod</t>
  </si>
  <si>
    <t>725</t>
  </si>
  <si>
    <t>Zařizovací předměty</t>
  </si>
  <si>
    <t>767</t>
  </si>
  <si>
    <t>Konstrukce zámečnické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</si>
  <si>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</si>
  <si>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</si>
  <si>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</si>
  <si>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</si>
  <si>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</si>
  <si>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</si>
  <si>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</si>
  <si>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</si>
  <si>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</si>
  <si>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</si>
  <si>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</si>
  <si>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</si>
  <si>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</si>
  <si>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</si>
  <si>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</si>
  <si>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</si>
  <si>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</si>
  <si>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</si>
  <si>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</si>
  <si>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</si>
  <si>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</si>
  <si>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</si>
  <si>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</si>
  <si>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</si>
  <si>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</si>
  <si>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</si>
  <si>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721176102R00</t>
  </si>
  <si>
    <t>Potrubí HT připojovací D 40 x 1,8 mm</t>
  </si>
  <si>
    <t>m</t>
  </si>
  <si>
    <t>POL1_0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</si>
  <si>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</si>
  <si>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</si>
  <si>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</si>
  <si>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</si>
  <si>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</si>
  <si>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</si>
  <si>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721176114R00</t>
  </si>
  <si>
    <t>Potrubí HT odpadní svislé D 75 x 1,9 mm</t>
  </si>
  <si>
    <t>721176115R00</t>
  </si>
  <si>
    <t>Potrubí HT odpadní svislé D 110 x 2,7 mm</t>
  </si>
  <si>
    <t>Mimo RTS</t>
  </si>
  <si>
    <t>Odpadní kalich s pojistkou proti vyschnutí</t>
  </si>
  <si>
    <t>ks</t>
  </si>
  <si>
    <t>721273150RT1</t>
  </si>
  <si>
    <t>Přivzdušňovací venti, l, mřížka 300x300mm</t>
  </si>
  <si>
    <t>Požární manžety do DN100</t>
  </si>
  <si>
    <t>kus</t>
  </si>
  <si>
    <t>POL3_0</t>
  </si>
  <si>
    <t>721273145R00</t>
  </si>
  <si>
    <t>Hlavice ventilační z PVC DN100/70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</si>
  <si>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</si>
  <si>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</si>
  <si>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</si>
  <si>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</si>
  <si>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</si>
  <si>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</si>
  <si>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Vrtání prostupu cihla,beton DN100</t>
  </si>
  <si>
    <t>Napojení na stávající kanalizaci</t>
  </si>
  <si>
    <t>soubor</t>
  </si>
  <si>
    <t>Sekání a zapravení drážky 80x80mm, cihla,beton</t>
  </si>
  <si>
    <t>Sekání a zapravení drážky 150x150mm, cihla,beton</t>
  </si>
  <si>
    <t>Zaměření kanalizace</t>
  </si>
  <si>
    <t>721290111R00</t>
  </si>
  <si>
    <t>Zkouška těsnosti kanalizace vodou DN 125</t>
  </si>
  <si>
    <t>998721101R00</t>
  </si>
  <si>
    <t>Přesun hmot pro vnitřní kanalizaci, výšky do 6 m</t>
  </si>
  <si>
    <t>t</t>
  </si>
  <si>
    <t>722178711R01</t>
  </si>
  <si>
    <t>Potrubí vícevrstvé, D 20x2,8 mm</t>
  </si>
  <si>
    <t>722178712R01</t>
  </si>
  <si>
    <t>Potrubí vícevrstvé, D 25x3,5 mm</t>
  </si>
  <si>
    <t>722178713R01</t>
  </si>
  <si>
    <t>Potrubí vícevrstvé, D 32x4,4 mm</t>
  </si>
  <si>
    <t>Izolace potrubí z min.vlny včetně izolace tvarovek, na d21/25mm,povrchová úpr.AL,montáž+dodávka,lep.</t>
  </si>
  <si>
    <t>Izolace potrubí z min.vlny včetně izolace tvarovek, na d27/25mm,povrchová úpr.AL,montáž+dodávka,lep. p</t>
  </si>
  <si>
    <t>Izolace potrubí z min.vlny včetně izolace tvarovek, na d34/40mm,povrchová úpr.AL,montáž+dodávka,lep. p</t>
  </si>
  <si>
    <t>Protipožární tmel 310ml</t>
  </si>
  <si>
    <t>722190401R00</t>
  </si>
  <si>
    <t>Vyvedení a upevnění výpustek DN 15</t>
  </si>
  <si>
    <t>Kulový kohout DN15</t>
  </si>
  <si>
    <t>Kulový kohout DN20</t>
  </si>
  <si>
    <t>Termostatický směšovací ventil s nastavitelnou, teplotou DN15</t>
  </si>
  <si>
    <t>Termostatický směšovací ventil s nastavitelnou, teplotou DN20</t>
  </si>
  <si>
    <t>Sekání a zapravení drážky 70x150mm, cihla,beton</t>
  </si>
  <si>
    <t>722290234R00</t>
  </si>
  <si>
    <t>Proplach a dezinfekce vodovod.potrubí DN 80</t>
  </si>
  <si>
    <t>722290215R00</t>
  </si>
  <si>
    <t>Zkouška tlaku potrubí přírub.nebo hrdlového DN 100</t>
  </si>
  <si>
    <t>Přesun hmot pro vnitřní vodovod, výšky do 6 m</t>
  </si>
  <si>
    <t>U</t>
  </si>
  <si>
    <t>umyvadlo klasické s otvorem 550x460mm, umyvadlová baterie stojánková, propojovací hadice 3/8“, 2x RV DN15,zápachová uzávěrka (tvar tubus) povrch chrom, upevňovací materiál,uzavíratelná vpust click clack</t>
  </si>
  <si>
    <t>POP</t>
  </si>
  <si>
    <t>U1</t>
  </si>
  <si>
    <t>dětské umyvadlo s otvorem 500x450x160mm, baterie umyvadlová stojánková termostatická, sifon umyvadlový chrom, výpust uzavíratelná, 2xrohový ventil DN15,2x  pancéřová propojovací hadice 3/8" ,upevňovací prvky</t>
  </si>
  <si>
    <t>U2</t>
  </si>
  <si>
    <t>umyvadlo klasické s otvorem 550x460mm, umyvadlová baterie stojánková senzorová, propojovací hadice 3/8“, 2x RV DN15,zápachová uzávěrka (tvar tubus) povrch chrom, upevňovací materiál,uzavíratelná vpust click clack</t>
  </si>
  <si>
    <t>U3</t>
  </si>
  <si>
    <t>WC</t>
  </si>
  <si>
    <t>klozet závěsný 530x360 bílý, Sedátko WC duraplastové, předstěnový systém pro WC, upevňovací prvky, splach. systém předstěnový s nádržkou 6/3l a ovládacím tlačítkem, rohový ventil DN15</t>
  </si>
  <si>
    <t>WC1</t>
  </si>
  <si>
    <t>Závěsný klozet dětský vodorovný odpad, Sedátko WC duraplastové, předstěnový systém pro WC, upevňovací prvky, splach. systém předstěnový s nádržkou 6l a ovládacím tlačítkem, rohový ventil DN15</t>
  </si>
  <si>
    <t>S1</t>
  </si>
  <si>
    <t>sprchová vanička rozměr dle stavby s vpustí a zápachovou uzávěrkou, baterie sprchová se sprchovou růžicí ,držák sprchy, sprchová hadice 1.5m, zástěna bezpečnostní sklo</t>
  </si>
  <si>
    <t>S</t>
  </si>
  <si>
    <t>sprchová vanička rozměr dle stavby vpust DN50, baterie sprchová se sprchovou růžicí, držák sprchy, sprchová hadice 1.5m, 1x madlo pevné, přechod z vodorovného na svislé, nerez broušený, v.750x š.450 mm, sedátko nerez sklopné 450x450mm</t>
  </si>
  <si>
    <t>VYL</t>
  </si>
  <si>
    <t>Závěsná keramická výlevka s plastovou mřížkou, upevňovací prvky,předstěnová instalace, mříž,nástěnná baterie Podomítková, délka ramínka 225 mm</t>
  </si>
  <si>
    <t>Pi</t>
  </si>
  <si>
    <t>D,D1</t>
  </si>
  <si>
    <t>Dřez nerezový, baterie nástěnná stojánková kartuš keramická průměr 35 mm; připojovací hadičky: flexibilní 400 mm, provedení: 360° - otáčení ramínka bez omezení, sifon umyvadlový chrom,2x rohový ventil DN15,2x pancéřová propojovací hadice 3/8", upevňovací prvky</t>
  </si>
  <si>
    <t>55162428.AR1</t>
  </si>
  <si>
    <t>Uzávěrka zápachová podomítková DN40/50, pro pračky, myčky, s připojením rozvodu vody</t>
  </si>
  <si>
    <t>Dvířka 150x150 mm</t>
  </si>
  <si>
    <t>Dvířka 300x300 mm</t>
  </si>
  <si>
    <t>998725104R00</t>
  </si>
  <si>
    <t>Přesun hmot pro zařizovací předměty, výšky do 6 m</t>
  </si>
  <si>
    <t>Systémové upevnění potrubí, např. Hilti nebo obdobné</t>
  </si>
  <si>
    <t>kg</t>
  </si>
  <si>
    <t>998767101R00</t>
  </si>
  <si>
    <t>Přesun hmot pro zámečnické konstr., výšky do 6 m</t>
  </si>
  <si>
    <t/>
  </si>
  <si>
    <t>END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</si>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</sst>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8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2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2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49" fontId="0" fillId="0" borderId="0" xfId="0" applyNumberFormat="1"/>
    <xf numFmtId="0" fontId="3" fillId="0" borderId="0" xfId="0" applyFont="1" applyAlignment="1">
      <alignment horizontal="center"/>
    </xf>
    <xf numFmtId="49" fontId="0" fillId="0" borderId="11" xfId="0" applyNumberFormat="1" applyBorder="1" applyAlignment="1">
      <alignment vertical="center"/>
    </xf>
    <xf numFmtId="49" fontId="0" fillId="0" borderId="11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3" borderId="17" xfId="0" applyFill="1" applyBorder="1"/>
    <xf numFmtId="49" fontId="0" fillId="3" borderId="14" xfId="0" applyNumberFormat="1" applyFill="1" applyBorder="1" applyAlignment="1"/>
    <xf numFmtId="49" fontId="0" fillId="3" borderId="14" xfId="0" applyNumberFormat="1" applyFill="1" applyBorder="1"/>
    <xf numFmtId="0" fontId="0" fillId="3" borderId="14" xfId="0" applyFill="1" applyBorder="1"/>
    <xf numFmtId="0" fontId="0" fillId="3" borderId="13" xfId="0" applyFill="1" applyBorder="1"/>
    <xf numFmtId="0" fontId="0" fillId="3" borderId="9" xfId="0" applyFill="1" applyBorder="1"/>
    <xf numFmtId="0" fontId="5" fillId="0" borderId="0" xfId="0" applyFont="1"/>
    <xf numFmtId="0" fontId="5" fillId="0" borderId="5" xfId="0" applyFont="1" applyBorder="1" applyAlignment="1">
      <alignment vertical="top"/>
    </xf>
    <xf numFmtId="0" fontId="0" fillId="3" borderId="1" xfId="0" applyFill="1" applyBorder="1" applyAlignment="1">
      <alignment vertical="top"/>
    </xf>
    <xf numFmtId="49" fontId="7" fillId="0" borderId="0" xfId="0" applyNumberFormat="1" applyFont="1" applyAlignment="1">
      <alignment wrapText="1"/>
    </xf>
    <xf numFmtId="0" fontId="0" fillId="3" borderId="8" xfId="0" applyFill="1" applyBorder="1"/>
    <xf numFmtId="49" fontId="0" fillId="3" borderId="8" xfId="0" applyNumberFormat="1" applyFill="1" applyBorder="1"/>
    <xf numFmtId="0" fontId="0" fillId="3" borderId="20" xfId="0" applyFill="1" applyBorder="1" applyAlignment="1">
      <alignment vertical="top"/>
    </xf>
    <xf numFmtId="0" fontId="0" fillId="3" borderId="21" xfId="0" applyFill="1" applyBorder="1" applyAlignment="1">
      <alignment wrapText="1"/>
    </xf>
    <xf numFmtId="0" fontId="5" fillId="0" borderId="5" xfId="0" applyNumberFormat="1" applyFont="1" applyBorder="1" applyAlignment="1">
      <alignment vertical="top"/>
    </xf>
    <xf numFmtId="0" fontId="0" fillId="3" borderId="1" xfId="0" applyNumberFormat="1" applyFill="1" applyBorder="1" applyAlignment="1">
      <alignment vertical="top"/>
    </xf>
    <xf numFmtId="0" fontId="5" fillId="0" borderId="6" xfId="0" applyFont="1" applyBorder="1" applyAlignment="1">
      <alignment vertical="top" shrinkToFit="1"/>
    </xf>
    <xf numFmtId="0" fontId="5" fillId="0" borderId="5" xfId="0" applyFont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0" fillId="3" borderId="1" xfId="0" applyFill="1" applyBorder="1" applyAlignment="1">
      <alignment vertical="top" shrinkToFit="1"/>
    </xf>
    <xf numFmtId="0" fontId="6" fillId="0" borderId="0" xfId="0" applyNumberFormat="1" applyFont="1" applyBorder="1" applyAlignment="1">
      <alignment vertical="top" wrapText="1" shrinkToFit="1"/>
    </xf>
    <xf numFmtId="174" fontId="5" fillId="0" borderId="6" xfId="0" applyNumberFormat="1" applyFont="1" applyBorder="1" applyAlignment="1">
      <alignment vertical="top" shrinkToFit="1"/>
    </xf>
    <xf numFmtId="174" fontId="0" fillId="3" borderId="10" xfId="0" applyNumberFormat="1" applyFill="1" applyBorder="1" applyAlignment="1">
      <alignment vertical="top" shrinkToFit="1"/>
    </xf>
    <xf numFmtId="174" fontId="6" fillId="0" borderId="0" xfId="0" applyNumberFormat="1" applyFont="1" applyBorder="1" applyAlignment="1">
      <alignment vertical="top" wrapText="1" shrinkToFit="1"/>
    </xf>
    <xf numFmtId="4" fontId="5" fillId="0" borderId="6" xfId="0" applyNumberFormat="1" applyFont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4" fontId="6" fillId="0" borderId="0" xfId="0" applyNumberFormat="1" applyFont="1" applyBorder="1" applyAlignment="1">
      <alignment vertical="top" wrapText="1" shrinkToFit="1"/>
    </xf>
    <xf numFmtId="4" fontId="6" fillId="0" borderId="7" xfId="0" applyNumberFormat="1" applyFont="1" applyBorder="1" applyAlignment="1">
      <alignment vertical="top" wrapText="1" shrinkToFit="1"/>
    </xf>
    <xf numFmtId="0" fontId="0" fillId="3" borderId="22" xfId="0" applyFill="1" applyBorder="1"/>
    <xf numFmtId="0" fontId="0" fillId="3" borderId="23" xfId="0" applyFill="1" applyBorder="1" applyAlignment="1">
      <alignment wrapText="1"/>
    </xf>
    <xf numFmtId="0" fontId="0" fillId="3" borderId="24" xfId="0" applyFill="1" applyBorder="1" applyAlignment="1">
      <alignment vertical="top"/>
    </xf>
    <xf numFmtId="49" fontId="0" fillId="3" borderId="24" xfId="0" applyNumberFormat="1" applyFill="1" applyBorder="1" applyAlignment="1">
      <alignment vertical="top"/>
    </xf>
    <xf numFmtId="49" fontId="0" fillId="3" borderId="20" xfId="0" applyNumberFormat="1" applyFill="1" applyBorder="1" applyAlignment="1">
      <alignment vertical="top"/>
    </xf>
    <xf numFmtId="174" fontId="0" fillId="3" borderId="20" xfId="0" applyNumberFormat="1" applyFill="1" applyBorder="1" applyAlignment="1">
      <alignment vertical="top"/>
    </xf>
    <xf numFmtId="4" fontId="0" fillId="3" borderId="20" xfId="0" applyNumberFormat="1" applyFill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1" xfId="0" applyNumberFormat="1" applyFont="1" applyBorder="1" applyAlignment="1">
      <alignment vertical="top"/>
    </xf>
    <xf numFmtId="0" fontId="5" fillId="0" borderId="10" xfId="0" applyFont="1" applyBorder="1" applyAlignment="1">
      <alignment vertical="top" shrinkToFit="1"/>
    </xf>
    <xf numFmtId="174" fontId="5" fillId="0" borderId="10" xfId="0" applyNumberFormat="1" applyFont="1" applyBorder="1" applyAlignment="1">
      <alignment vertical="top" shrinkToFit="1"/>
    </xf>
    <xf numFmtId="4" fontId="5" fillId="0" borderId="10" xfId="0" applyNumberFormat="1" applyFont="1" applyBorder="1" applyAlignment="1">
      <alignment vertical="top" shrinkToFit="1"/>
    </xf>
    <xf numFmtId="0" fontId="5" fillId="0" borderId="1" xfId="0" applyFont="1" applyBorder="1" applyAlignment="1">
      <alignment vertical="top" shrinkToFit="1"/>
    </xf>
    <xf numFmtId="0" fontId="5" fillId="0" borderId="6" xfId="0" applyNumberFormat="1" applyFont="1" applyBorder="1" applyAlignment="1">
      <alignment horizontal="left" vertical="top" wrapText="1"/>
    </xf>
    <xf numFmtId="0" fontId="0" fillId="3" borderId="10" xfId="0" applyNumberFormat="1" applyFill="1" applyBorder="1" applyAlignment="1">
      <alignment horizontal="left" vertical="top" wrapText="1"/>
    </xf>
    <xf numFmtId="0" fontId="6" fillId="0" borderId="5" xfId="0" applyNumberFormat="1" applyFont="1" applyBorder="1" applyAlignment="1">
      <alignment horizontal="left" vertical="top" wrapText="1"/>
    </xf>
    <xf numFmtId="0" fontId="5" fillId="0" borderId="1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5</v>
      </c>
    </row>
    <row r="2" spans="1:7" ht="57.75" customHeight="1" x14ac:dyDescent="0.2">
      <c r="A2" s="9" t="s">
        <v>6</v>
      </c>
      <c r="B2" s="9"/>
      <c r="C2" s="9"/>
      <c r="D2" s="9"/>
      <c r="E2" s="9"/>
      <c r="F2" s="9"/>
      <c r="G2" s="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0" t="s">
        <v>0</v>
      </c>
      <c r="B1" s="10"/>
      <c r="C1" s="11"/>
      <c r="D1" s="10"/>
      <c r="E1" s="10"/>
      <c r="F1" s="10"/>
      <c r="G1" s="10"/>
    </row>
    <row r="2" spans="1:7" ht="24.95" customHeight="1" x14ac:dyDescent="0.2">
      <c r="A2" s="8" t="s">
        <v>7</v>
      </c>
      <c r="B2" s="7"/>
      <c r="C2" s="12"/>
      <c r="D2" s="12"/>
      <c r="E2" s="12"/>
      <c r="F2" s="12"/>
      <c r="G2" s="13"/>
    </row>
    <row r="3" spans="1:7" ht="24.95" hidden="1" customHeight="1" x14ac:dyDescent="0.2">
      <c r="A3" s="8" t="s">
        <v>1</v>
      </c>
      <c r="B3" s="7"/>
      <c r="C3" s="12"/>
      <c r="D3" s="12"/>
      <c r="E3" s="12"/>
      <c r="F3" s="12"/>
      <c r="G3" s="13"/>
    </row>
    <row r="4" spans="1:7" ht="24.95" hidden="1" customHeight="1" x14ac:dyDescent="0.2">
      <c r="A4" s="8" t="s">
        <v>2</v>
      </c>
      <c r="B4" s="7"/>
      <c r="C4" s="12"/>
      <c r="D4" s="12"/>
      <c r="E4" s="12"/>
      <c r="F4" s="12"/>
      <c r="G4" s="13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6"/>
  <sheetViews>
    <sheetView tabSelected="1" topLeftCell="A42" workbookViewId="0">
      <selection activeCell="C55" sqref="C55"/>
    </sheetView>
  </sheetViews>
  <sheetFormatPr defaultRowHeight="12.75" outlineLevelRow="1" x14ac:dyDescent="0.2"/>
  <cols>
    <col min="1" max="1" width="4.28515625" customWidth="1"/>
    <col min="2" max="2" width="14.42578125" style="14" customWidth="1"/>
    <col min="3" max="3" width="38.28515625" style="1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5" t="s">
        <v>139</v>
      </c>
      <c r="B1" s="15"/>
      <c r="C1" s="15"/>
      <c r="D1" s="15"/>
      <c r="E1" s="15"/>
      <c r="F1" s="15"/>
      <c r="G1" s="15"/>
      <c r="AE1" t="s">
        <v>18</v>
      </c>
    </row>
    <row r="2" spans="1:60" ht="24.95" customHeight="1" x14ac:dyDescent="0.2">
      <c r="A2" s="22" t="s">
        <v>17</v>
      </c>
      <c r="B2" s="16"/>
      <c r="C2" s="17" t="s">
        <v>8</v>
      </c>
      <c r="D2" s="18"/>
      <c r="E2" s="18"/>
      <c r="F2" s="18"/>
      <c r="G2" s="24"/>
      <c r="AE2" t="s">
        <v>19</v>
      </c>
    </row>
    <row r="3" spans="1:60" ht="24.95" hidden="1" customHeight="1" x14ac:dyDescent="0.2">
      <c r="A3" s="23" t="s">
        <v>1</v>
      </c>
      <c r="B3" s="21"/>
      <c r="C3" s="19"/>
      <c r="D3" s="20"/>
      <c r="E3" s="20"/>
      <c r="F3" s="20"/>
      <c r="G3" s="25"/>
      <c r="AE3" t="s">
        <v>20</v>
      </c>
    </row>
    <row r="4" spans="1:60" ht="24.95" hidden="1" customHeight="1" x14ac:dyDescent="0.2">
      <c r="A4" s="23" t="s">
        <v>2</v>
      </c>
      <c r="B4" s="21"/>
      <c r="C4" s="19"/>
      <c r="D4" s="20"/>
      <c r="E4" s="20"/>
      <c r="F4" s="20"/>
      <c r="G4" s="25"/>
      <c r="AE4" t="s">
        <v>21</v>
      </c>
    </row>
    <row r="5" spans="1:60" hidden="1" x14ac:dyDescent="0.2">
      <c r="A5" s="26" t="s">
        <v>22</v>
      </c>
      <c r="B5" s="27"/>
      <c r="C5" s="28"/>
      <c r="D5" s="29"/>
      <c r="E5" s="29"/>
      <c r="F5" s="29"/>
      <c r="G5" s="30"/>
      <c r="AE5" t="s">
        <v>23</v>
      </c>
    </row>
    <row r="7" spans="1:60" ht="38.25" x14ac:dyDescent="0.2">
      <c r="A7" s="36" t="s">
        <v>24</v>
      </c>
      <c r="B7" s="37" t="s">
        <v>25</v>
      </c>
      <c r="C7" s="37" t="s">
        <v>26</v>
      </c>
      <c r="D7" s="36" t="s">
        <v>27</v>
      </c>
      <c r="E7" s="36" t="s">
        <v>28</v>
      </c>
      <c r="F7" s="31"/>
      <c r="G7" s="54"/>
      <c r="H7" s="55" t="s">
        <v>3</v>
      </c>
      <c r="I7" s="55" t="s">
        <v>29</v>
      </c>
      <c r="J7" s="55" t="s">
        <v>4</v>
      </c>
      <c r="K7" s="55" t="s">
        <v>30</v>
      </c>
      <c r="L7" s="55" t="s">
        <v>31</v>
      </c>
      <c r="M7" s="55" t="s">
        <v>32</v>
      </c>
      <c r="N7" s="55" t="s">
        <v>33</v>
      </c>
      <c r="O7" s="55" t="s">
        <v>34</v>
      </c>
      <c r="P7" s="55" t="s">
        <v>35</v>
      </c>
      <c r="Q7" s="55" t="s">
        <v>36</v>
      </c>
      <c r="R7" s="55" t="s">
        <v>37</v>
      </c>
      <c r="S7" s="55" t="s">
        <v>38</v>
      </c>
      <c r="T7" s="55" t="s">
        <v>39</v>
      </c>
      <c r="U7" s="39" t="s">
        <v>40</v>
      </c>
    </row>
    <row r="8" spans="1:60" x14ac:dyDescent="0.2">
      <c r="A8" s="56" t="s">
        <v>41</v>
      </c>
      <c r="B8" s="57" t="s">
        <v>9</v>
      </c>
      <c r="C8" s="58" t="s">
        <v>10</v>
      </c>
      <c r="D8" s="38"/>
      <c r="E8" s="59"/>
      <c r="F8" s="60"/>
      <c r="G8" s="60"/>
      <c r="H8" s="60"/>
      <c r="I8" s="60">
        <f>SUM(I9:I28)</f>
        <v>76526.52</v>
      </c>
      <c r="J8" s="60"/>
      <c r="K8" s="60">
        <f>SUM(K9:K28)</f>
        <v>125180.25999999998</v>
      </c>
      <c r="L8" s="60"/>
      <c r="M8" s="60">
        <f>SUM(M9:M28)</f>
        <v>0</v>
      </c>
      <c r="N8" s="38"/>
      <c r="O8" s="38">
        <f>SUM(O9:O28)</f>
        <v>0.15892000000000001</v>
      </c>
      <c r="P8" s="38"/>
      <c r="Q8" s="38">
        <f>SUM(Q9:Q28)</f>
        <v>0</v>
      </c>
      <c r="R8" s="38"/>
      <c r="S8" s="38"/>
      <c r="T8" s="56"/>
      <c r="U8" s="38">
        <f>SUM(U9:U28)</f>
        <v>125.27</v>
      </c>
      <c r="AE8" t="s">
        <v>42</v>
      </c>
    </row>
    <row r="9" spans="1:60" outlineLevel="1" x14ac:dyDescent="0.2">
      <c r="A9" s="33">
        <v>1</v>
      </c>
      <c r="B9" s="40" t="s">
        <v>43</v>
      </c>
      <c r="C9" s="67" t="s">
        <v>44</v>
      </c>
      <c r="D9" s="42" t="s">
        <v>45</v>
      </c>
      <c r="E9" s="47">
        <v>36</v>
      </c>
      <c r="F9" s="50"/>
      <c r="G9" s="50"/>
      <c r="H9" s="50">
        <v>125.93</v>
      </c>
      <c r="I9" s="50">
        <f>ROUND(E9*H9,2)</f>
        <v>4533.4799999999996</v>
      </c>
      <c r="J9" s="50">
        <v>199.26999999999998</v>
      </c>
      <c r="K9" s="50">
        <f>ROUND(E9*J9,2)</f>
        <v>7173.72</v>
      </c>
      <c r="L9" s="50">
        <v>21</v>
      </c>
      <c r="M9" s="50">
        <f>G9*(1+L9/100)</f>
        <v>0</v>
      </c>
      <c r="N9" s="42">
        <v>3.8000000000000002E-4</v>
      </c>
      <c r="O9" s="42">
        <f>ROUND(E9*N9,5)</f>
        <v>1.3679999999999999E-2</v>
      </c>
      <c r="P9" s="42">
        <v>0</v>
      </c>
      <c r="Q9" s="42">
        <f>ROUND(E9*P9,5)</f>
        <v>0</v>
      </c>
      <c r="R9" s="42"/>
      <c r="S9" s="42"/>
      <c r="T9" s="43">
        <v>0.32</v>
      </c>
      <c r="U9" s="42">
        <f>ROUND(E9*T9,2)</f>
        <v>11.52</v>
      </c>
      <c r="V9" s="32"/>
      <c r="W9" s="32"/>
      <c r="X9" s="32"/>
      <c r="Y9" s="32"/>
      <c r="Z9" s="32"/>
      <c r="AA9" s="32"/>
      <c r="AB9" s="32"/>
      <c r="AC9" s="32"/>
      <c r="AD9" s="32"/>
      <c r="AE9" s="32" t="s">
        <v>46</v>
      </c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</row>
    <row r="10" spans="1:60" outlineLevel="1" x14ac:dyDescent="0.2">
      <c r="A10" s="33">
        <v>2</v>
      </c>
      <c r="B10" s="40" t="s">
        <v>47</v>
      </c>
      <c r="C10" s="67" t="s">
        <v>48</v>
      </c>
      <c r="D10" s="42" t="s">
        <v>45</v>
      </c>
      <c r="E10" s="47">
        <v>25</v>
      </c>
      <c r="F10" s="50"/>
      <c r="G10" s="50"/>
      <c r="H10" s="50">
        <v>136.43</v>
      </c>
      <c r="I10" s="50">
        <f>ROUND(E10*H10,2)</f>
        <v>3410.75</v>
      </c>
      <c r="J10" s="50">
        <v>223.57</v>
      </c>
      <c r="K10" s="50">
        <f>ROUND(E10*J10,2)</f>
        <v>5589.25</v>
      </c>
      <c r="L10" s="50">
        <v>21</v>
      </c>
      <c r="M10" s="50">
        <f>G10*(1+L10/100)</f>
        <v>0</v>
      </c>
      <c r="N10" s="42">
        <v>4.6999999999999999E-4</v>
      </c>
      <c r="O10" s="42">
        <f>ROUND(E10*N10,5)</f>
        <v>1.175E-2</v>
      </c>
      <c r="P10" s="42">
        <v>0</v>
      </c>
      <c r="Q10" s="42">
        <f>ROUND(E10*P10,5)</f>
        <v>0</v>
      </c>
      <c r="R10" s="42"/>
      <c r="S10" s="42"/>
      <c r="T10" s="43">
        <v>0.35899999999999999</v>
      </c>
      <c r="U10" s="42">
        <f>ROUND(E10*T10,2)</f>
        <v>8.98</v>
      </c>
      <c r="V10" s="32"/>
      <c r="W10" s="32"/>
      <c r="X10" s="32"/>
      <c r="Y10" s="32"/>
      <c r="Z10" s="32"/>
      <c r="AA10" s="32"/>
      <c r="AB10" s="32"/>
      <c r="AC10" s="32"/>
      <c r="AD10" s="32"/>
      <c r="AE10" s="32" t="s">
        <v>46</v>
      </c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</row>
    <row r="11" spans="1:60" outlineLevel="1" x14ac:dyDescent="0.2">
      <c r="A11" s="33">
        <v>3</v>
      </c>
      <c r="B11" s="40" t="s">
        <v>49</v>
      </c>
      <c r="C11" s="67" t="s">
        <v>50</v>
      </c>
      <c r="D11" s="42" t="s">
        <v>45</v>
      </c>
      <c r="E11" s="47">
        <v>8</v>
      </c>
      <c r="F11" s="50"/>
      <c r="G11" s="50"/>
      <c r="H11" s="50">
        <v>188.94</v>
      </c>
      <c r="I11" s="50">
        <f>ROUND(E11*H11,2)</f>
        <v>1511.52</v>
      </c>
      <c r="J11" s="50">
        <v>281.45999999999998</v>
      </c>
      <c r="K11" s="50">
        <f>ROUND(E11*J11,2)</f>
        <v>2251.6799999999998</v>
      </c>
      <c r="L11" s="50">
        <v>21</v>
      </c>
      <c r="M11" s="50">
        <f>G11*(1+L11/100)</f>
        <v>0</v>
      </c>
      <c r="N11" s="42">
        <v>6.9999999999999999E-4</v>
      </c>
      <c r="O11" s="42">
        <f>ROUND(E11*N11,5)</f>
        <v>5.5999999999999999E-3</v>
      </c>
      <c r="P11" s="42">
        <v>0</v>
      </c>
      <c r="Q11" s="42">
        <f>ROUND(E11*P11,5)</f>
        <v>0</v>
      </c>
      <c r="R11" s="42"/>
      <c r="S11" s="42"/>
      <c r="T11" s="43">
        <v>0.45200000000000001</v>
      </c>
      <c r="U11" s="42">
        <f>ROUND(E11*T11,2)</f>
        <v>3.62</v>
      </c>
      <c r="V11" s="32"/>
      <c r="W11" s="32"/>
      <c r="X11" s="32"/>
      <c r="Y11" s="32"/>
      <c r="Z11" s="32"/>
      <c r="AA11" s="32"/>
      <c r="AB11" s="32"/>
      <c r="AC11" s="32"/>
      <c r="AD11" s="32"/>
      <c r="AE11" s="32" t="s">
        <v>46</v>
      </c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</row>
    <row r="12" spans="1:60" outlineLevel="1" x14ac:dyDescent="0.2">
      <c r="A12" s="33">
        <v>4</v>
      </c>
      <c r="B12" s="40" t="s">
        <v>51</v>
      </c>
      <c r="C12" s="67" t="s">
        <v>52</v>
      </c>
      <c r="D12" s="42" t="s">
        <v>45</v>
      </c>
      <c r="E12" s="47">
        <v>16</v>
      </c>
      <c r="F12" s="50"/>
      <c r="G12" s="50"/>
      <c r="H12" s="50">
        <v>411.95</v>
      </c>
      <c r="I12" s="50">
        <f>ROUND(E12*H12,2)</f>
        <v>6591.2</v>
      </c>
      <c r="J12" s="50">
        <v>730.45</v>
      </c>
      <c r="K12" s="50">
        <f>ROUND(E12*J12,2)</f>
        <v>11687.2</v>
      </c>
      <c r="L12" s="50">
        <v>21</v>
      </c>
      <c r="M12" s="50">
        <f>G12*(1+L12/100)</f>
        <v>0</v>
      </c>
      <c r="N12" s="42">
        <v>1.5200000000000001E-3</v>
      </c>
      <c r="O12" s="42">
        <f>ROUND(E12*N12,5)</f>
        <v>2.4320000000000001E-2</v>
      </c>
      <c r="P12" s="42">
        <v>0</v>
      </c>
      <c r="Q12" s="42">
        <f>ROUND(E12*P12,5)</f>
        <v>0</v>
      </c>
      <c r="R12" s="42"/>
      <c r="S12" s="42"/>
      <c r="T12" s="43">
        <v>1.173</v>
      </c>
      <c r="U12" s="42">
        <f>ROUND(E12*T12,2)</f>
        <v>18.77</v>
      </c>
      <c r="V12" s="32"/>
      <c r="W12" s="32"/>
      <c r="X12" s="32"/>
      <c r="Y12" s="32"/>
      <c r="Z12" s="32"/>
      <c r="AA12" s="32"/>
      <c r="AB12" s="32"/>
      <c r="AC12" s="32"/>
      <c r="AD12" s="32"/>
      <c r="AE12" s="32" t="s">
        <v>46</v>
      </c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</row>
    <row r="13" spans="1:60" outlineLevel="1" x14ac:dyDescent="0.2">
      <c r="A13" s="33">
        <v>5</v>
      </c>
      <c r="B13" s="40" t="s">
        <v>53</v>
      </c>
      <c r="C13" s="67" t="s">
        <v>54</v>
      </c>
      <c r="D13" s="42" t="s">
        <v>45</v>
      </c>
      <c r="E13" s="47">
        <v>26</v>
      </c>
      <c r="F13" s="50"/>
      <c r="G13" s="50"/>
      <c r="H13" s="50">
        <v>303.07</v>
      </c>
      <c r="I13" s="50">
        <f>ROUND(E13*H13,2)</f>
        <v>7879.82</v>
      </c>
      <c r="J13" s="50">
        <v>509.33</v>
      </c>
      <c r="K13" s="50">
        <f>ROUND(E13*J13,2)</f>
        <v>13242.58</v>
      </c>
      <c r="L13" s="50">
        <v>21</v>
      </c>
      <c r="M13" s="50">
        <f>G13*(1+L13/100)</f>
        <v>0</v>
      </c>
      <c r="N13" s="42">
        <v>7.7999999999999999E-4</v>
      </c>
      <c r="O13" s="42">
        <f>ROUND(E13*N13,5)</f>
        <v>2.0279999999999999E-2</v>
      </c>
      <c r="P13" s="42">
        <v>0</v>
      </c>
      <c r="Q13" s="42">
        <f>ROUND(E13*P13,5)</f>
        <v>0</v>
      </c>
      <c r="R13" s="42"/>
      <c r="S13" s="42"/>
      <c r="T13" s="43">
        <v>0.81899999999999995</v>
      </c>
      <c r="U13" s="42">
        <f>ROUND(E13*T13,2)</f>
        <v>21.29</v>
      </c>
      <c r="V13" s="32"/>
      <c r="W13" s="32"/>
      <c r="X13" s="32"/>
      <c r="Y13" s="32"/>
      <c r="Z13" s="32"/>
      <c r="AA13" s="32"/>
      <c r="AB13" s="32"/>
      <c r="AC13" s="32"/>
      <c r="AD13" s="32"/>
      <c r="AE13" s="32" t="s">
        <v>46</v>
      </c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</row>
    <row r="14" spans="1:60" outlineLevel="1" x14ac:dyDescent="0.2">
      <c r="A14" s="33">
        <v>6</v>
      </c>
      <c r="B14" s="40" t="s">
        <v>55</v>
      </c>
      <c r="C14" s="67" t="s">
        <v>56</v>
      </c>
      <c r="D14" s="42" t="s">
        <v>45</v>
      </c>
      <c r="E14" s="47">
        <v>56</v>
      </c>
      <c r="F14" s="50"/>
      <c r="G14" s="50"/>
      <c r="H14" s="50">
        <v>422.38</v>
      </c>
      <c r="I14" s="50">
        <f>ROUND(E14*H14,2)</f>
        <v>23653.279999999999</v>
      </c>
      <c r="J14" s="50">
        <v>495.62</v>
      </c>
      <c r="K14" s="50">
        <f>ROUND(E14*J14,2)</f>
        <v>27754.720000000001</v>
      </c>
      <c r="L14" s="50">
        <v>21</v>
      </c>
      <c r="M14" s="50">
        <f>G14*(1+L14/100)</f>
        <v>0</v>
      </c>
      <c r="N14" s="42">
        <v>1.31E-3</v>
      </c>
      <c r="O14" s="42">
        <f>ROUND(E14*N14,5)</f>
        <v>7.3359999999999995E-2</v>
      </c>
      <c r="P14" s="42">
        <v>0</v>
      </c>
      <c r="Q14" s="42">
        <f>ROUND(E14*P14,5)</f>
        <v>0</v>
      </c>
      <c r="R14" s="42"/>
      <c r="S14" s="42"/>
      <c r="T14" s="43">
        <v>0.79700000000000004</v>
      </c>
      <c r="U14" s="42">
        <f>ROUND(E14*T14,2)</f>
        <v>44.63</v>
      </c>
      <c r="V14" s="32"/>
      <c r="W14" s="32"/>
      <c r="X14" s="32"/>
      <c r="Y14" s="32"/>
      <c r="Z14" s="32"/>
      <c r="AA14" s="32"/>
      <c r="AB14" s="32"/>
      <c r="AC14" s="32"/>
      <c r="AD14" s="32"/>
      <c r="AE14" s="32" t="s">
        <v>46</v>
      </c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</row>
    <row r="15" spans="1:60" outlineLevel="1" x14ac:dyDescent="0.2">
      <c r="A15" s="33">
        <v>7</v>
      </c>
      <c r="B15" s="40" t="s">
        <v>57</v>
      </c>
      <c r="C15" s="67" t="s">
        <v>58</v>
      </c>
      <c r="D15" s="42" t="s">
        <v>59</v>
      </c>
      <c r="E15" s="47">
        <v>4</v>
      </c>
      <c r="F15" s="50"/>
      <c r="G15" s="50"/>
      <c r="H15" s="50">
        <v>0</v>
      </c>
      <c r="I15" s="50">
        <f>ROUND(E15*H15,2)</f>
        <v>0</v>
      </c>
      <c r="J15" s="50">
        <v>478.43</v>
      </c>
      <c r="K15" s="50">
        <f>ROUND(E15*J15,2)</f>
        <v>1913.72</v>
      </c>
      <c r="L15" s="50">
        <v>21</v>
      </c>
      <c r="M15" s="50">
        <f>G15*(1+L15/100)</f>
        <v>0</v>
      </c>
      <c r="N15" s="42">
        <v>0</v>
      </c>
      <c r="O15" s="42">
        <f>ROUND(E15*N15,5)</f>
        <v>0</v>
      </c>
      <c r="P15" s="42">
        <v>0</v>
      </c>
      <c r="Q15" s="42">
        <f>ROUND(E15*P15,5)</f>
        <v>0</v>
      </c>
      <c r="R15" s="42"/>
      <c r="S15" s="42"/>
      <c r="T15" s="43">
        <v>0</v>
      </c>
      <c r="U15" s="42">
        <f>ROUND(E15*T15,2)</f>
        <v>0</v>
      </c>
      <c r="V15" s="32"/>
      <c r="W15" s="32"/>
      <c r="X15" s="32"/>
      <c r="Y15" s="32"/>
      <c r="Z15" s="32"/>
      <c r="AA15" s="32"/>
      <c r="AB15" s="32"/>
      <c r="AC15" s="32"/>
      <c r="AD15" s="32"/>
      <c r="AE15" s="32" t="s">
        <v>46</v>
      </c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</row>
    <row r="16" spans="1:60" outlineLevel="1" x14ac:dyDescent="0.2">
      <c r="A16" s="33">
        <v>8</v>
      </c>
      <c r="B16" s="40" t="s">
        <v>60</v>
      </c>
      <c r="C16" s="67" t="s">
        <v>61</v>
      </c>
      <c r="D16" s="42" t="s">
        <v>59</v>
      </c>
      <c r="E16" s="47">
        <v>5</v>
      </c>
      <c r="F16" s="50"/>
      <c r="G16" s="50"/>
      <c r="H16" s="50">
        <v>1768.68</v>
      </c>
      <c r="I16" s="50">
        <f>ROUND(E16*H16,2)</f>
        <v>8843.4</v>
      </c>
      <c r="J16" s="50">
        <v>75.720000000000027</v>
      </c>
      <c r="K16" s="50">
        <f>ROUND(E16*J16,2)</f>
        <v>378.6</v>
      </c>
      <c r="L16" s="50">
        <v>21</v>
      </c>
      <c r="M16" s="50">
        <f>G16*(1+L16/100)</f>
        <v>0</v>
      </c>
      <c r="N16" s="42">
        <v>4.8999999999999998E-4</v>
      </c>
      <c r="O16" s="42">
        <f>ROUND(E16*N16,5)</f>
        <v>2.4499999999999999E-3</v>
      </c>
      <c r="P16" s="42">
        <v>0</v>
      </c>
      <c r="Q16" s="42">
        <f>ROUND(E16*P16,5)</f>
        <v>0</v>
      </c>
      <c r="R16" s="42"/>
      <c r="S16" s="42"/>
      <c r="T16" s="43">
        <v>0.06</v>
      </c>
      <c r="U16" s="42">
        <f>ROUND(E16*T16,2)</f>
        <v>0.3</v>
      </c>
      <c r="V16" s="32"/>
      <c r="W16" s="32"/>
      <c r="X16" s="32"/>
      <c r="Y16" s="32"/>
      <c r="Z16" s="32"/>
      <c r="AA16" s="32"/>
      <c r="AB16" s="32"/>
      <c r="AC16" s="32"/>
      <c r="AD16" s="32"/>
      <c r="AE16" s="32" t="s">
        <v>46</v>
      </c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</row>
    <row r="17" spans="1:60" outlineLevel="1" x14ac:dyDescent="0.2">
      <c r="A17" s="33">
        <v>9</v>
      </c>
      <c r="B17" s="40" t="s">
        <v>57</v>
      </c>
      <c r="C17" s="67" t="s">
        <v>62</v>
      </c>
      <c r="D17" s="42" t="s">
        <v>63</v>
      </c>
      <c r="E17" s="47">
        <v>16</v>
      </c>
      <c r="F17" s="50"/>
      <c r="G17" s="50"/>
      <c r="H17" s="50">
        <v>1233.07</v>
      </c>
      <c r="I17" s="50">
        <f>ROUND(E17*H17,2)</f>
        <v>19729.12</v>
      </c>
      <c r="J17" s="50">
        <v>0</v>
      </c>
      <c r="K17" s="50">
        <f>ROUND(E17*J17,2)</f>
        <v>0</v>
      </c>
      <c r="L17" s="50">
        <v>21</v>
      </c>
      <c r="M17" s="50">
        <f>G17*(1+L17/100)</f>
        <v>0</v>
      </c>
      <c r="N17" s="42">
        <v>2.3000000000000001E-4</v>
      </c>
      <c r="O17" s="42">
        <f>ROUND(E17*N17,5)</f>
        <v>3.6800000000000001E-3</v>
      </c>
      <c r="P17" s="42">
        <v>0</v>
      </c>
      <c r="Q17" s="42">
        <f>ROUND(E17*P17,5)</f>
        <v>0</v>
      </c>
      <c r="R17" s="42"/>
      <c r="S17" s="42"/>
      <c r="T17" s="43">
        <v>0</v>
      </c>
      <c r="U17" s="42">
        <f>ROUND(E17*T17,2)</f>
        <v>0</v>
      </c>
      <c r="V17" s="32"/>
      <c r="W17" s="32"/>
      <c r="X17" s="32"/>
      <c r="Y17" s="32"/>
      <c r="Z17" s="32"/>
      <c r="AA17" s="32"/>
      <c r="AB17" s="32"/>
      <c r="AC17" s="32"/>
      <c r="AD17" s="32"/>
      <c r="AE17" s="32" t="s">
        <v>64</v>
      </c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</row>
    <row r="18" spans="1:60" outlineLevel="1" x14ac:dyDescent="0.2">
      <c r="A18" s="33">
        <v>10</v>
      </c>
      <c r="B18" s="40" t="s">
        <v>65</v>
      </c>
      <c r="C18" s="67" t="s">
        <v>66</v>
      </c>
      <c r="D18" s="42" t="s">
        <v>59</v>
      </c>
      <c r="E18" s="47">
        <v>1</v>
      </c>
      <c r="F18" s="50"/>
      <c r="G18" s="50"/>
      <c r="H18" s="50">
        <v>237.01</v>
      </c>
      <c r="I18" s="50">
        <f>ROUND(E18*H18,2)</f>
        <v>237.01</v>
      </c>
      <c r="J18" s="50">
        <v>189.59000000000003</v>
      </c>
      <c r="K18" s="50">
        <f>ROUND(E18*J18,2)</f>
        <v>189.59</v>
      </c>
      <c r="L18" s="50">
        <v>21</v>
      </c>
      <c r="M18" s="50">
        <f>G18*(1+L18/100)</f>
        <v>0</v>
      </c>
      <c r="N18" s="42">
        <v>3.8E-3</v>
      </c>
      <c r="O18" s="42">
        <f>ROUND(E18*N18,5)</f>
        <v>3.8E-3</v>
      </c>
      <c r="P18" s="42">
        <v>0</v>
      </c>
      <c r="Q18" s="42">
        <f>ROUND(E18*P18,5)</f>
        <v>0</v>
      </c>
      <c r="R18" s="42"/>
      <c r="S18" s="42"/>
      <c r="T18" s="43">
        <v>0.06</v>
      </c>
      <c r="U18" s="42">
        <f>ROUND(E18*T18,2)</f>
        <v>0.06</v>
      </c>
      <c r="V18" s="32"/>
      <c r="W18" s="32"/>
      <c r="X18" s="32"/>
      <c r="Y18" s="32"/>
      <c r="Z18" s="32"/>
      <c r="AA18" s="32"/>
      <c r="AB18" s="32"/>
      <c r="AC18" s="32"/>
      <c r="AD18" s="32"/>
      <c r="AE18" s="32" t="s">
        <v>46</v>
      </c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</row>
    <row r="19" spans="1:60" outlineLevel="1" x14ac:dyDescent="0.2">
      <c r="A19" s="33">
        <v>11</v>
      </c>
      <c r="B19" s="40" t="s">
        <v>67</v>
      </c>
      <c r="C19" s="67" t="s">
        <v>68</v>
      </c>
      <c r="D19" s="42" t="s">
        <v>59</v>
      </c>
      <c r="E19" s="47">
        <v>18</v>
      </c>
      <c r="F19" s="50"/>
      <c r="G19" s="50"/>
      <c r="H19" s="50">
        <v>0</v>
      </c>
      <c r="I19" s="50">
        <f>ROUND(E19*H19,2)</f>
        <v>0</v>
      </c>
      <c r="J19" s="50">
        <v>97.8</v>
      </c>
      <c r="K19" s="50">
        <f>ROUND(E19*J19,2)</f>
        <v>1760.4</v>
      </c>
      <c r="L19" s="50">
        <v>21</v>
      </c>
      <c r="M19" s="50">
        <f>G19*(1+L19/100)</f>
        <v>0</v>
      </c>
      <c r="N19" s="42">
        <v>0</v>
      </c>
      <c r="O19" s="42">
        <f>ROUND(E19*N19,5)</f>
        <v>0</v>
      </c>
      <c r="P19" s="42">
        <v>0</v>
      </c>
      <c r="Q19" s="42">
        <f>ROUND(E19*P19,5)</f>
        <v>0</v>
      </c>
      <c r="R19" s="42"/>
      <c r="S19" s="42"/>
      <c r="T19" s="43">
        <v>0.16</v>
      </c>
      <c r="U19" s="42">
        <f>ROUND(E19*T19,2)</f>
        <v>2.88</v>
      </c>
      <c r="V19" s="32"/>
      <c r="W19" s="32"/>
      <c r="X19" s="32"/>
      <c r="Y19" s="32"/>
      <c r="Z19" s="32"/>
      <c r="AA19" s="32"/>
      <c r="AB19" s="32"/>
      <c r="AC19" s="32"/>
      <c r="AD19" s="32"/>
      <c r="AE19" s="32" t="s">
        <v>46</v>
      </c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</row>
    <row r="20" spans="1:60" outlineLevel="1" x14ac:dyDescent="0.2">
      <c r="A20" s="33">
        <v>12</v>
      </c>
      <c r="B20" s="40" t="s">
        <v>69</v>
      </c>
      <c r="C20" s="67" t="s">
        <v>70</v>
      </c>
      <c r="D20" s="42" t="s">
        <v>63</v>
      </c>
      <c r="E20" s="47">
        <v>9</v>
      </c>
      <c r="F20" s="50"/>
      <c r="G20" s="50"/>
      <c r="H20" s="50">
        <v>0</v>
      </c>
      <c r="I20" s="50">
        <f>ROUND(E20*H20,2)</f>
        <v>0</v>
      </c>
      <c r="J20" s="50">
        <v>108.36</v>
      </c>
      <c r="K20" s="50">
        <f>ROUND(E20*J20,2)</f>
        <v>975.24</v>
      </c>
      <c r="L20" s="50">
        <v>21</v>
      </c>
      <c r="M20" s="50">
        <f>G20*(1+L20/100)</f>
        <v>0</v>
      </c>
      <c r="N20" s="42">
        <v>0</v>
      </c>
      <c r="O20" s="42">
        <f>ROUND(E20*N20,5)</f>
        <v>0</v>
      </c>
      <c r="P20" s="42">
        <v>0</v>
      </c>
      <c r="Q20" s="42">
        <f>ROUND(E20*P20,5)</f>
        <v>0</v>
      </c>
      <c r="R20" s="42"/>
      <c r="S20" s="42"/>
      <c r="T20" s="43">
        <v>0.17</v>
      </c>
      <c r="U20" s="42">
        <f>ROUND(E20*T20,2)</f>
        <v>1.53</v>
      </c>
      <c r="V20" s="32"/>
      <c r="W20" s="32"/>
      <c r="X20" s="32"/>
      <c r="Y20" s="32"/>
      <c r="Z20" s="32"/>
      <c r="AA20" s="32"/>
      <c r="AB20" s="32"/>
      <c r="AC20" s="32"/>
      <c r="AD20" s="32"/>
      <c r="AE20" s="32" t="s">
        <v>46</v>
      </c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</row>
    <row r="21" spans="1:60" outlineLevel="1" x14ac:dyDescent="0.2">
      <c r="A21" s="33">
        <v>13</v>
      </c>
      <c r="B21" s="40" t="s">
        <v>71</v>
      </c>
      <c r="C21" s="67" t="s">
        <v>72</v>
      </c>
      <c r="D21" s="42" t="s">
        <v>63</v>
      </c>
      <c r="E21" s="47">
        <v>12</v>
      </c>
      <c r="F21" s="50"/>
      <c r="G21" s="50"/>
      <c r="H21" s="50">
        <v>0</v>
      </c>
      <c r="I21" s="50">
        <f>ROUND(E21*H21,2)</f>
        <v>0</v>
      </c>
      <c r="J21" s="50">
        <v>161.4</v>
      </c>
      <c r="K21" s="50">
        <f>ROUND(E21*J21,2)</f>
        <v>1936.8</v>
      </c>
      <c r="L21" s="50">
        <v>21</v>
      </c>
      <c r="M21" s="50">
        <f>G21*(1+L21/100)</f>
        <v>0</v>
      </c>
      <c r="N21" s="42">
        <v>0</v>
      </c>
      <c r="O21" s="42">
        <f>ROUND(E21*N21,5)</f>
        <v>0</v>
      </c>
      <c r="P21" s="42">
        <v>0</v>
      </c>
      <c r="Q21" s="42">
        <f>ROUND(E21*P21,5)</f>
        <v>0</v>
      </c>
      <c r="R21" s="42"/>
      <c r="S21" s="42"/>
      <c r="T21" s="43">
        <v>0.26</v>
      </c>
      <c r="U21" s="42">
        <f>ROUND(E21*T21,2)</f>
        <v>3.12</v>
      </c>
      <c r="V21" s="32"/>
      <c r="W21" s="32"/>
      <c r="X21" s="32"/>
      <c r="Y21" s="32"/>
      <c r="Z21" s="32"/>
      <c r="AA21" s="32"/>
      <c r="AB21" s="32"/>
      <c r="AC21" s="32"/>
      <c r="AD21" s="32"/>
      <c r="AE21" s="32" t="s">
        <v>46</v>
      </c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</row>
    <row r="22" spans="1:60" outlineLevel="1" x14ac:dyDescent="0.2">
      <c r="A22" s="33">
        <v>14</v>
      </c>
      <c r="B22" s="40" t="s">
        <v>57</v>
      </c>
      <c r="C22" s="67" t="s">
        <v>73</v>
      </c>
      <c r="D22" s="42" t="s">
        <v>59</v>
      </c>
      <c r="E22" s="47">
        <v>7</v>
      </c>
      <c r="F22" s="50"/>
      <c r="G22" s="50"/>
      <c r="H22" s="50">
        <v>0</v>
      </c>
      <c r="I22" s="50">
        <f>ROUND(E22*H22,2)</f>
        <v>0</v>
      </c>
      <c r="J22" s="50">
        <v>414.31</v>
      </c>
      <c r="K22" s="50">
        <f>ROUND(E22*J22,2)</f>
        <v>2900.17</v>
      </c>
      <c r="L22" s="50">
        <v>21</v>
      </c>
      <c r="M22" s="50">
        <f>G22*(1+L22/100)</f>
        <v>0</v>
      </c>
      <c r="N22" s="42">
        <v>0</v>
      </c>
      <c r="O22" s="42">
        <f>ROUND(E22*N22,5)</f>
        <v>0</v>
      </c>
      <c r="P22" s="42">
        <v>0</v>
      </c>
      <c r="Q22" s="42">
        <f>ROUND(E22*P22,5)</f>
        <v>0</v>
      </c>
      <c r="R22" s="42"/>
      <c r="S22" s="42"/>
      <c r="T22" s="43">
        <v>0</v>
      </c>
      <c r="U22" s="42">
        <f>ROUND(E22*T22,2)</f>
        <v>0</v>
      </c>
      <c r="V22" s="32"/>
      <c r="W22" s="32"/>
      <c r="X22" s="32"/>
      <c r="Y22" s="32"/>
      <c r="Z22" s="32"/>
      <c r="AA22" s="32"/>
      <c r="AB22" s="32"/>
      <c r="AC22" s="32"/>
      <c r="AD22" s="32"/>
      <c r="AE22" s="32" t="s">
        <v>46</v>
      </c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</row>
    <row r="23" spans="1:60" outlineLevel="1" x14ac:dyDescent="0.2">
      <c r="A23" s="33">
        <v>15</v>
      </c>
      <c r="B23" s="40" t="s">
        <v>57</v>
      </c>
      <c r="C23" s="67" t="s">
        <v>74</v>
      </c>
      <c r="D23" s="42" t="s">
        <v>75</v>
      </c>
      <c r="E23" s="47">
        <v>6</v>
      </c>
      <c r="F23" s="50"/>
      <c r="G23" s="50"/>
      <c r="H23" s="50">
        <v>0</v>
      </c>
      <c r="I23" s="50">
        <f>ROUND(E23*H23,2)</f>
        <v>0</v>
      </c>
      <c r="J23" s="50">
        <v>2466.14</v>
      </c>
      <c r="K23" s="50">
        <f>ROUND(E23*J23,2)</f>
        <v>14796.84</v>
      </c>
      <c r="L23" s="50">
        <v>21</v>
      </c>
      <c r="M23" s="50">
        <f>G23*(1+L23/100)</f>
        <v>0</v>
      </c>
      <c r="N23" s="42">
        <v>0</v>
      </c>
      <c r="O23" s="42">
        <f>ROUND(E23*N23,5)</f>
        <v>0</v>
      </c>
      <c r="P23" s="42">
        <v>0</v>
      </c>
      <c r="Q23" s="42">
        <f>ROUND(E23*P23,5)</f>
        <v>0</v>
      </c>
      <c r="R23" s="42"/>
      <c r="S23" s="42"/>
      <c r="T23" s="43">
        <v>0</v>
      </c>
      <c r="U23" s="42">
        <f>ROUND(E23*T23,2)</f>
        <v>0</v>
      </c>
      <c r="V23" s="32"/>
      <c r="W23" s="32"/>
      <c r="X23" s="32"/>
      <c r="Y23" s="32"/>
      <c r="Z23" s="32"/>
      <c r="AA23" s="32"/>
      <c r="AB23" s="32"/>
      <c r="AC23" s="32"/>
      <c r="AD23" s="32"/>
      <c r="AE23" s="32" t="s">
        <v>46</v>
      </c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</row>
    <row r="24" spans="1:60" outlineLevel="1" x14ac:dyDescent="0.2">
      <c r="A24" s="33">
        <v>16</v>
      </c>
      <c r="B24" s="40" t="s">
        <v>57</v>
      </c>
      <c r="C24" s="67" t="s">
        <v>76</v>
      </c>
      <c r="D24" s="42" t="s">
        <v>45</v>
      </c>
      <c r="E24" s="47">
        <v>85</v>
      </c>
      <c r="F24" s="50"/>
      <c r="G24" s="50"/>
      <c r="H24" s="50">
        <v>0</v>
      </c>
      <c r="I24" s="50">
        <f>ROUND(E24*H24,2)</f>
        <v>0</v>
      </c>
      <c r="J24" s="50">
        <v>145.99</v>
      </c>
      <c r="K24" s="50">
        <f>ROUND(E24*J24,2)</f>
        <v>12409.15</v>
      </c>
      <c r="L24" s="50">
        <v>21</v>
      </c>
      <c r="M24" s="50">
        <f>G24*(1+L24/100)</f>
        <v>0</v>
      </c>
      <c r="N24" s="42">
        <v>0</v>
      </c>
      <c r="O24" s="42">
        <f>ROUND(E24*N24,5)</f>
        <v>0</v>
      </c>
      <c r="P24" s="42">
        <v>0</v>
      </c>
      <c r="Q24" s="42">
        <f>ROUND(E24*P24,5)</f>
        <v>0</v>
      </c>
      <c r="R24" s="42"/>
      <c r="S24" s="42"/>
      <c r="T24" s="43">
        <v>0</v>
      </c>
      <c r="U24" s="42">
        <f>ROUND(E24*T24,2)</f>
        <v>0</v>
      </c>
      <c r="V24" s="32"/>
      <c r="W24" s="32"/>
      <c r="X24" s="32"/>
      <c r="Y24" s="32"/>
      <c r="Z24" s="32"/>
      <c r="AA24" s="32"/>
      <c r="AB24" s="32"/>
      <c r="AC24" s="32"/>
      <c r="AD24" s="32"/>
      <c r="AE24" s="32" t="s">
        <v>46</v>
      </c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</row>
    <row r="25" spans="1:60" outlineLevel="1" x14ac:dyDescent="0.2">
      <c r="A25" s="33">
        <v>17</v>
      </c>
      <c r="B25" s="40" t="s">
        <v>57</v>
      </c>
      <c r="C25" s="67" t="s">
        <v>77</v>
      </c>
      <c r="D25" s="42" t="s">
        <v>45</v>
      </c>
      <c r="E25" s="47">
        <v>36</v>
      </c>
      <c r="F25" s="50"/>
      <c r="G25" s="50"/>
      <c r="H25" s="50">
        <v>0</v>
      </c>
      <c r="I25" s="50">
        <f>ROUND(E25*H25,2)</f>
        <v>0</v>
      </c>
      <c r="J25" s="50">
        <v>244.64</v>
      </c>
      <c r="K25" s="50">
        <f>ROUND(E25*J25,2)</f>
        <v>8807.0400000000009</v>
      </c>
      <c r="L25" s="50">
        <v>21</v>
      </c>
      <c r="M25" s="50">
        <f>G25*(1+L25/100)</f>
        <v>0</v>
      </c>
      <c r="N25" s="42">
        <v>0</v>
      </c>
      <c r="O25" s="42">
        <f>ROUND(E25*N25,5)</f>
        <v>0</v>
      </c>
      <c r="P25" s="42">
        <v>0</v>
      </c>
      <c r="Q25" s="42">
        <f>ROUND(E25*P25,5)</f>
        <v>0</v>
      </c>
      <c r="R25" s="42"/>
      <c r="S25" s="42"/>
      <c r="T25" s="43">
        <v>0</v>
      </c>
      <c r="U25" s="42">
        <f>ROUND(E25*T25,2)</f>
        <v>0</v>
      </c>
      <c r="V25" s="32"/>
      <c r="W25" s="32"/>
      <c r="X25" s="32"/>
      <c r="Y25" s="32"/>
      <c r="Z25" s="32"/>
      <c r="AA25" s="32"/>
      <c r="AB25" s="32"/>
      <c r="AC25" s="32"/>
      <c r="AD25" s="32"/>
      <c r="AE25" s="32" t="s">
        <v>46</v>
      </c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</row>
    <row r="26" spans="1:60" outlineLevel="1" x14ac:dyDescent="0.2">
      <c r="A26" s="33">
        <v>18</v>
      </c>
      <c r="B26" s="40" t="s">
        <v>57</v>
      </c>
      <c r="C26" s="67" t="s">
        <v>78</v>
      </c>
      <c r="D26" s="42" t="s">
        <v>75</v>
      </c>
      <c r="E26" s="47">
        <v>1</v>
      </c>
      <c r="F26" s="50"/>
      <c r="G26" s="50"/>
      <c r="H26" s="50">
        <v>0</v>
      </c>
      <c r="I26" s="50">
        <f>ROUND(E26*H26,2)</f>
        <v>0</v>
      </c>
      <c r="J26" s="50">
        <v>6289.22</v>
      </c>
      <c r="K26" s="50">
        <f>ROUND(E26*J26,2)</f>
        <v>6289.22</v>
      </c>
      <c r="L26" s="50">
        <v>21</v>
      </c>
      <c r="M26" s="50">
        <f>G26*(1+L26/100)</f>
        <v>0</v>
      </c>
      <c r="N26" s="42">
        <v>0</v>
      </c>
      <c r="O26" s="42">
        <f>ROUND(E26*N26,5)</f>
        <v>0</v>
      </c>
      <c r="P26" s="42">
        <v>0</v>
      </c>
      <c r="Q26" s="42">
        <f>ROUND(E26*P26,5)</f>
        <v>0</v>
      </c>
      <c r="R26" s="42"/>
      <c r="S26" s="42"/>
      <c r="T26" s="43">
        <v>0</v>
      </c>
      <c r="U26" s="42">
        <f>ROUND(E26*T26,2)</f>
        <v>0</v>
      </c>
      <c r="V26" s="32"/>
      <c r="W26" s="32"/>
      <c r="X26" s="32"/>
      <c r="Y26" s="32"/>
      <c r="Z26" s="32"/>
      <c r="AA26" s="32"/>
      <c r="AB26" s="32"/>
      <c r="AC26" s="32"/>
      <c r="AD26" s="32"/>
      <c r="AE26" s="32" t="s">
        <v>46</v>
      </c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</row>
    <row r="27" spans="1:60" outlineLevel="1" x14ac:dyDescent="0.2">
      <c r="A27" s="33">
        <v>19</v>
      </c>
      <c r="B27" s="40" t="s">
        <v>79</v>
      </c>
      <c r="C27" s="67" t="s">
        <v>80</v>
      </c>
      <c r="D27" s="42" t="s">
        <v>45</v>
      </c>
      <c r="E27" s="47">
        <v>167</v>
      </c>
      <c r="F27" s="50"/>
      <c r="G27" s="50"/>
      <c r="H27" s="50">
        <v>0.82</v>
      </c>
      <c r="I27" s="50">
        <f>ROUND(E27*H27,2)</f>
        <v>136.94</v>
      </c>
      <c r="J27" s="50">
        <v>29.9</v>
      </c>
      <c r="K27" s="50">
        <f>ROUND(E27*J27,2)</f>
        <v>4993.3</v>
      </c>
      <c r="L27" s="50">
        <v>21</v>
      </c>
      <c r="M27" s="50">
        <f>G27*(1+L27/100)</f>
        <v>0</v>
      </c>
      <c r="N27" s="42">
        <v>0</v>
      </c>
      <c r="O27" s="42">
        <f>ROUND(E27*N27,5)</f>
        <v>0</v>
      </c>
      <c r="P27" s="42">
        <v>0</v>
      </c>
      <c r="Q27" s="42">
        <f>ROUND(E27*P27,5)</f>
        <v>0</v>
      </c>
      <c r="R27" s="42"/>
      <c r="S27" s="42"/>
      <c r="T27" s="43">
        <v>0.05</v>
      </c>
      <c r="U27" s="42">
        <f>ROUND(E27*T27,2)</f>
        <v>8.35</v>
      </c>
      <c r="V27" s="32"/>
      <c r="W27" s="32"/>
      <c r="X27" s="32"/>
      <c r="Y27" s="32"/>
      <c r="Z27" s="32"/>
      <c r="AA27" s="32"/>
      <c r="AB27" s="32"/>
      <c r="AC27" s="32"/>
      <c r="AD27" s="32"/>
      <c r="AE27" s="32" t="s">
        <v>46</v>
      </c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</row>
    <row r="28" spans="1:60" outlineLevel="1" x14ac:dyDescent="0.2">
      <c r="A28" s="33">
        <v>20</v>
      </c>
      <c r="B28" s="40" t="s">
        <v>81</v>
      </c>
      <c r="C28" s="67" t="s">
        <v>82</v>
      </c>
      <c r="D28" s="42" t="s">
        <v>83</v>
      </c>
      <c r="E28" s="47">
        <v>0.15</v>
      </c>
      <c r="F28" s="50"/>
      <c r="G28" s="50"/>
      <c r="H28" s="50">
        <v>0</v>
      </c>
      <c r="I28" s="50">
        <f>ROUND(E28*H28,2)</f>
        <v>0</v>
      </c>
      <c r="J28" s="50">
        <v>873.6</v>
      </c>
      <c r="K28" s="50">
        <f>ROUND(E28*J28,2)</f>
        <v>131.04</v>
      </c>
      <c r="L28" s="50">
        <v>21</v>
      </c>
      <c r="M28" s="50">
        <f>G28*(1+L28/100)</f>
        <v>0</v>
      </c>
      <c r="N28" s="42">
        <v>0</v>
      </c>
      <c r="O28" s="42">
        <f>ROUND(E28*N28,5)</f>
        <v>0</v>
      </c>
      <c r="P28" s="42">
        <v>0</v>
      </c>
      <c r="Q28" s="42">
        <f>ROUND(E28*P28,5)</f>
        <v>0</v>
      </c>
      <c r="R28" s="42"/>
      <c r="S28" s="42"/>
      <c r="T28" s="43">
        <v>1.47</v>
      </c>
      <c r="U28" s="42">
        <f>ROUND(E28*T28,2)</f>
        <v>0.22</v>
      </c>
      <c r="V28" s="32"/>
      <c r="W28" s="32"/>
      <c r="X28" s="32"/>
      <c r="Y28" s="32"/>
      <c r="Z28" s="32"/>
      <c r="AA28" s="32"/>
      <c r="AB28" s="32"/>
      <c r="AC28" s="32"/>
      <c r="AD28" s="32"/>
      <c r="AE28" s="32" t="s">
        <v>46</v>
      </c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</row>
    <row r="29" spans="1:60" x14ac:dyDescent="0.2">
      <c r="A29" s="34" t="s">
        <v>41</v>
      </c>
      <c r="B29" s="41" t="s">
        <v>11</v>
      </c>
      <c r="C29" s="68" t="s">
        <v>12</v>
      </c>
      <c r="D29" s="44"/>
      <c r="E29" s="48"/>
      <c r="F29" s="51"/>
      <c r="G29" s="51"/>
      <c r="H29" s="51"/>
      <c r="I29" s="51">
        <f>SUM(I30:I45)</f>
        <v>45541.4</v>
      </c>
      <c r="J29" s="51"/>
      <c r="K29" s="51">
        <f>SUM(K30:K45)</f>
        <v>144587.92000000001</v>
      </c>
      <c r="L29" s="51"/>
      <c r="M29" s="51">
        <f>SUM(M30:M45)</f>
        <v>0</v>
      </c>
      <c r="N29" s="44"/>
      <c r="O29" s="44">
        <f>SUM(O30:O45)</f>
        <v>0.28516000000000002</v>
      </c>
      <c r="P29" s="44"/>
      <c r="Q29" s="44">
        <f>SUM(Q30:Q45)</f>
        <v>0</v>
      </c>
      <c r="R29" s="44"/>
      <c r="S29" s="44"/>
      <c r="T29" s="45"/>
      <c r="U29" s="44">
        <f>SUM(U30:U45)</f>
        <v>191.11</v>
      </c>
      <c r="AE29" t="s">
        <v>42</v>
      </c>
    </row>
    <row r="30" spans="1:60" outlineLevel="1" x14ac:dyDescent="0.2">
      <c r="A30" s="33">
        <v>21</v>
      </c>
      <c r="B30" s="40" t="s">
        <v>84</v>
      </c>
      <c r="C30" s="67" t="s">
        <v>85</v>
      </c>
      <c r="D30" s="42" t="s">
        <v>45</v>
      </c>
      <c r="E30" s="47">
        <v>204</v>
      </c>
      <c r="F30" s="50"/>
      <c r="G30" s="50"/>
      <c r="H30" s="50">
        <v>76.849999999999994</v>
      </c>
      <c r="I30" s="50">
        <f>ROUND(E30*H30,2)</f>
        <v>15677.4</v>
      </c>
      <c r="J30" s="50">
        <v>102.19</v>
      </c>
      <c r="K30" s="50">
        <f>ROUND(E30*J30,2)</f>
        <v>20846.759999999998</v>
      </c>
      <c r="L30" s="50">
        <v>21</v>
      </c>
      <c r="M30" s="50">
        <f>G30*(1+L30/100)</f>
        <v>0</v>
      </c>
      <c r="N30" s="42">
        <v>4.2999999999999999E-4</v>
      </c>
      <c r="O30" s="42">
        <f>ROUND(E30*N30,5)</f>
        <v>8.7720000000000006E-2</v>
      </c>
      <c r="P30" s="42">
        <v>0</v>
      </c>
      <c r="Q30" s="42">
        <f>ROUND(E30*P30,5)</f>
        <v>0</v>
      </c>
      <c r="R30" s="42"/>
      <c r="S30" s="42"/>
      <c r="T30" s="43">
        <v>0.27889999999999998</v>
      </c>
      <c r="U30" s="42">
        <f>ROUND(E30*T30,2)</f>
        <v>56.9</v>
      </c>
      <c r="V30" s="32"/>
      <c r="W30" s="32"/>
      <c r="X30" s="32"/>
      <c r="Y30" s="32"/>
      <c r="Z30" s="32"/>
      <c r="AA30" s="32"/>
      <c r="AB30" s="32"/>
      <c r="AC30" s="32"/>
      <c r="AD30" s="32"/>
      <c r="AE30" s="32" t="s">
        <v>46</v>
      </c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</row>
    <row r="31" spans="1:60" outlineLevel="1" x14ac:dyDescent="0.2">
      <c r="A31" s="33">
        <v>22</v>
      </c>
      <c r="B31" s="40" t="s">
        <v>86</v>
      </c>
      <c r="C31" s="67" t="s">
        <v>87</v>
      </c>
      <c r="D31" s="42" t="s">
        <v>45</v>
      </c>
      <c r="E31" s="47">
        <v>21</v>
      </c>
      <c r="F31" s="50"/>
      <c r="G31" s="50"/>
      <c r="H31" s="50">
        <v>106.52</v>
      </c>
      <c r="I31" s="50">
        <f>ROUND(E31*H31,2)</f>
        <v>2236.92</v>
      </c>
      <c r="J31" s="50">
        <v>109.02</v>
      </c>
      <c r="K31" s="50">
        <f>ROUND(E31*J31,2)</f>
        <v>2289.42</v>
      </c>
      <c r="L31" s="50">
        <v>21</v>
      </c>
      <c r="M31" s="50">
        <f>G31*(1+L31/100)</f>
        <v>0</v>
      </c>
      <c r="N31" s="42">
        <v>5.2999999999999998E-4</v>
      </c>
      <c r="O31" s="42">
        <f>ROUND(E31*N31,5)</f>
        <v>1.1129999999999999E-2</v>
      </c>
      <c r="P31" s="42">
        <v>0</v>
      </c>
      <c r="Q31" s="42">
        <f>ROUND(E31*P31,5)</f>
        <v>0</v>
      </c>
      <c r="R31" s="42"/>
      <c r="S31" s="42"/>
      <c r="T31" s="43">
        <v>0.29730000000000001</v>
      </c>
      <c r="U31" s="42">
        <f>ROUND(E31*T31,2)</f>
        <v>6.24</v>
      </c>
      <c r="V31" s="32"/>
      <c r="W31" s="32"/>
      <c r="X31" s="32"/>
      <c r="Y31" s="32"/>
      <c r="Z31" s="32"/>
      <c r="AA31" s="32"/>
      <c r="AB31" s="32"/>
      <c r="AC31" s="32"/>
      <c r="AD31" s="32"/>
      <c r="AE31" s="32" t="s">
        <v>46</v>
      </c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</row>
    <row r="32" spans="1:60" outlineLevel="1" x14ac:dyDescent="0.2">
      <c r="A32" s="33">
        <v>23</v>
      </c>
      <c r="B32" s="40" t="s">
        <v>88</v>
      </c>
      <c r="C32" s="67" t="s">
        <v>89</v>
      </c>
      <c r="D32" s="42" t="s">
        <v>45</v>
      </c>
      <c r="E32" s="47">
        <v>88</v>
      </c>
      <c r="F32" s="50"/>
      <c r="G32" s="50"/>
      <c r="H32" s="50">
        <v>161.57</v>
      </c>
      <c r="I32" s="50">
        <f>ROUND(E32*H32,2)</f>
        <v>14218.16</v>
      </c>
      <c r="J32" s="50">
        <v>121.55000000000001</v>
      </c>
      <c r="K32" s="50">
        <f>ROUND(E32*J32,2)</f>
        <v>10696.4</v>
      </c>
      <c r="L32" s="50">
        <v>21</v>
      </c>
      <c r="M32" s="50">
        <f>G32*(1+L32/100)</f>
        <v>0</v>
      </c>
      <c r="N32" s="42">
        <v>7.2999999999999996E-4</v>
      </c>
      <c r="O32" s="42">
        <f>ROUND(E32*N32,5)</f>
        <v>6.4240000000000005E-2</v>
      </c>
      <c r="P32" s="42">
        <v>0</v>
      </c>
      <c r="Q32" s="42">
        <f>ROUND(E32*P32,5)</f>
        <v>0</v>
      </c>
      <c r="R32" s="42"/>
      <c r="S32" s="42"/>
      <c r="T32" s="43">
        <v>0.33279999999999998</v>
      </c>
      <c r="U32" s="42">
        <f>ROUND(E32*T32,2)</f>
        <v>29.29</v>
      </c>
      <c r="V32" s="32"/>
      <c r="W32" s="32"/>
      <c r="X32" s="32"/>
      <c r="Y32" s="32"/>
      <c r="Z32" s="32"/>
      <c r="AA32" s="32"/>
      <c r="AB32" s="32"/>
      <c r="AC32" s="32"/>
      <c r="AD32" s="32"/>
      <c r="AE32" s="32" t="s">
        <v>46</v>
      </c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</row>
    <row r="33" spans="1:60" ht="33.75" outlineLevel="1" x14ac:dyDescent="0.2">
      <c r="A33" s="33">
        <v>24</v>
      </c>
      <c r="B33" s="40" t="s">
        <v>57</v>
      </c>
      <c r="C33" s="67" t="s">
        <v>90</v>
      </c>
      <c r="D33" s="42" t="s">
        <v>45</v>
      </c>
      <c r="E33" s="47">
        <v>204</v>
      </c>
      <c r="F33" s="50"/>
      <c r="G33" s="50"/>
      <c r="H33" s="50">
        <v>0</v>
      </c>
      <c r="I33" s="50">
        <f>ROUND(E33*H33,2)</f>
        <v>0</v>
      </c>
      <c r="J33" s="50">
        <v>71.03</v>
      </c>
      <c r="K33" s="50">
        <f>ROUND(E33*J33,2)</f>
        <v>14490.12</v>
      </c>
      <c r="L33" s="50">
        <v>21</v>
      </c>
      <c r="M33" s="50">
        <f>G33*(1+L33/100)</f>
        <v>0</v>
      </c>
      <c r="N33" s="42">
        <v>0</v>
      </c>
      <c r="O33" s="42">
        <f>ROUND(E33*N33,5)</f>
        <v>0</v>
      </c>
      <c r="P33" s="42">
        <v>0</v>
      </c>
      <c r="Q33" s="42">
        <f>ROUND(E33*P33,5)</f>
        <v>0</v>
      </c>
      <c r="R33" s="42"/>
      <c r="S33" s="42"/>
      <c r="T33" s="43">
        <v>0</v>
      </c>
      <c r="U33" s="42">
        <f>ROUND(E33*T33,2)</f>
        <v>0</v>
      </c>
      <c r="V33" s="32"/>
      <c r="W33" s="32"/>
      <c r="X33" s="32"/>
      <c r="Y33" s="32"/>
      <c r="Z33" s="32"/>
      <c r="AA33" s="32"/>
      <c r="AB33" s="32"/>
      <c r="AC33" s="32"/>
      <c r="AD33" s="32"/>
      <c r="AE33" s="32" t="s">
        <v>46</v>
      </c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</row>
    <row r="34" spans="1:60" ht="33.75" outlineLevel="1" x14ac:dyDescent="0.2">
      <c r="A34" s="33">
        <v>25</v>
      </c>
      <c r="B34" s="40" t="s">
        <v>57</v>
      </c>
      <c r="C34" s="67" t="s">
        <v>91</v>
      </c>
      <c r="D34" s="42" t="s">
        <v>45</v>
      </c>
      <c r="E34" s="47">
        <v>21</v>
      </c>
      <c r="F34" s="50"/>
      <c r="G34" s="50"/>
      <c r="H34" s="50">
        <v>0</v>
      </c>
      <c r="I34" s="50">
        <f>ROUND(E34*H34,2)</f>
        <v>0</v>
      </c>
      <c r="J34" s="50">
        <v>79.91</v>
      </c>
      <c r="K34" s="50">
        <f>ROUND(E34*J34,2)</f>
        <v>1678.11</v>
      </c>
      <c r="L34" s="50">
        <v>21</v>
      </c>
      <c r="M34" s="50">
        <f>G34*(1+L34/100)</f>
        <v>0</v>
      </c>
      <c r="N34" s="42">
        <v>0</v>
      </c>
      <c r="O34" s="42">
        <f>ROUND(E34*N34,5)</f>
        <v>0</v>
      </c>
      <c r="P34" s="42">
        <v>0</v>
      </c>
      <c r="Q34" s="42">
        <f>ROUND(E34*P34,5)</f>
        <v>0</v>
      </c>
      <c r="R34" s="42"/>
      <c r="S34" s="42"/>
      <c r="T34" s="43">
        <v>0</v>
      </c>
      <c r="U34" s="42">
        <f>ROUND(E34*T34,2)</f>
        <v>0</v>
      </c>
      <c r="V34" s="32"/>
      <c r="W34" s="32"/>
      <c r="X34" s="32"/>
      <c r="Y34" s="32"/>
      <c r="Z34" s="32"/>
      <c r="AA34" s="32"/>
      <c r="AB34" s="32"/>
      <c r="AC34" s="32"/>
      <c r="AD34" s="32"/>
      <c r="AE34" s="32" t="s">
        <v>46</v>
      </c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</row>
    <row r="35" spans="1:60" ht="33.75" outlineLevel="1" x14ac:dyDescent="0.2">
      <c r="A35" s="33">
        <v>26</v>
      </c>
      <c r="B35" s="40" t="s">
        <v>57</v>
      </c>
      <c r="C35" s="67" t="s">
        <v>92</v>
      </c>
      <c r="D35" s="42" t="s">
        <v>45</v>
      </c>
      <c r="E35" s="47">
        <v>88</v>
      </c>
      <c r="F35" s="50"/>
      <c r="G35" s="50"/>
      <c r="H35" s="50">
        <v>0</v>
      </c>
      <c r="I35" s="50">
        <f>ROUND(E35*H35,2)</f>
        <v>0</v>
      </c>
      <c r="J35" s="50">
        <v>91.74</v>
      </c>
      <c r="K35" s="50">
        <f>ROUND(E35*J35,2)</f>
        <v>8073.12</v>
      </c>
      <c r="L35" s="50">
        <v>21</v>
      </c>
      <c r="M35" s="50">
        <f>G35*(1+L35/100)</f>
        <v>0</v>
      </c>
      <c r="N35" s="42">
        <v>0</v>
      </c>
      <c r="O35" s="42">
        <f>ROUND(E35*N35,5)</f>
        <v>0</v>
      </c>
      <c r="P35" s="42">
        <v>0</v>
      </c>
      <c r="Q35" s="42">
        <f>ROUND(E35*P35,5)</f>
        <v>0</v>
      </c>
      <c r="R35" s="42"/>
      <c r="S35" s="42"/>
      <c r="T35" s="43">
        <v>0</v>
      </c>
      <c r="U35" s="42">
        <f>ROUND(E35*T35,2)</f>
        <v>0</v>
      </c>
      <c r="V35" s="32"/>
      <c r="W35" s="32"/>
      <c r="X35" s="32"/>
      <c r="Y35" s="32"/>
      <c r="Z35" s="32"/>
      <c r="AA35" s="32"/>
      <c r="AB35" s="32"/>
      <c r="AC35" s="32"/>
      <c r="AD35" s="32"/>
      <c r="AE35" s="32" t="s">
        <v>46</v>
      </c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</row>
    <row r="36" spans="1:60" outlineLevel="1" x14ac:dyDescent="0.2">
      <c r="A36" s="33">
        <v>27</v>
      </c>
      <c r="B36" s="40" t="s">
        <v>57</v>
      </c>
      <c r="C36" s="67" t="s">
        <v>93</v>
      </c>
      <c r="D36" s="42" t="s">
        <v>59</v>
      </c>
      <c r="E36" s="47">
        <v>4</v>
      </c>
      <c r="F36" s="50"/>
      <c r="G36" s="50"/>
      <c r="H36" s="50">
        <v>0</v>
      </c>
      <c r="I36" s="50">
        <f>ROUND(E36*H36,2)</f>
        <v>0</v>
      </c>
      <c r="J36" s="50">
        <v>414.31</v>
      </c>
      <c r="K36" s="50">
        <f>ROUND(E36*J36,2)</f>
        <v>1657.24</v>
      </c>
      <c r="L36" s="50">
        <v>21</v>
      </c>
      <c r="M36" s="50">
        <f>G36*(1+L36/100)</f>
        <v>0</v>
      </c>
      <c r="N36" s="42">
        <v>0</v>
      </c>
      <c r="O36" s="42">
        <f>ROUND(E36*N36,5)</f>
        <v>0</v>
      </c>
      <c r="P36" s="42">
        <v>0</v>
      </c>
      <c r="Q36" s="42">
        <f>ROUND(E36*P36,5)</f>
        <v>0</v>
      </c>
      <c r="R36" s="42"/>
      <c r="S36" s="42"/>
      <c r="T36" s="43">
        <v>0</v>
      </c>
      <c r="U36" s="42">
        <f>ROUND(E36*T36,2)</f>
        <v>0</v>
      </c>
      <c r="V36" s="32"/>
      <c r="W36" s="32"/>
      <c r="X36" s="32"/>
      <c r="Y36" s="32"/>
      <c r="Z36" s="32"/>
      <c r="AA36" s="32"/>
      <c r="AB36" s="32"/>
      <c r="AC36" s="32"/>
      <c r="AD36" s="32"/>
      <c r="AE36" s="32" t="s">
        <v>46</v>
      </c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</row>
    <row r="37" spans="1:60" outlineLevel="1" x14ac:dyDescent="0.2">
      <c r="A37" s="33">
        <v>28</v>
      </c>
      <c r="B37" s="40" t="s">
        <v>94</v>
      </c>
      <c r="C37" s="67" t="s">
        <v>95</v>
      </c>
      <c r="D37" s="42" t="s">
        <v>63</v>
      </c>
      <c r="E37" s="47">
        <v>54</v>
      </c>
      <c r="F37" s="50"/>
      <c r="G37" s="50"/>
      <c r="H37" s="50">
        <v>0</v>
      </c>
      <c r="I37" s="50">
        <f>ROUND(E37*H37,2)</f>
        <v>0</v>
      </c>
      <c r="J37" s="50">
        <v>282.60000000000002</v>
      </c>
      <c r="K37" s="50">
        <f>ROUND(E37*J37,2)</f>
        <v>15260.4</v>
      </c>
      <c r="L37" s="50">
        <v>21</v>
      </c>
      <c r="M37" s="50">
        <f>G37*(1+L37/100)</f>
        <v>0</v>
      </c>
      <c r="N37" s="42">
        <v>0</v>
      </c>
      <c r="O37" s="42">
        <f>ROUND(E37*N37,5)</f>
        <v>0</v>
      </c>
      <c r="P37" s="42">
        <v>0</v>
      </c>
      <c r="Q37" s="42">
        <f>ROUND(E37*P37,5)</f>
        <v>0</v>
      </c>
      <c r="R37" s="42"/>
      <c r="S37" s="42"/>
      <c r="T37" s="43">
        <v>0.43</v>
      </c>
      <c r="U37" s="42">
        <f>ROUND(E37*T37,2)</f>
        <v>23.22</v>
      </c>
      <c r="V37" s="32"/>
      <c r="W37" s="32"/>
      <c r="X37" s="32"/>
      <c r="Y37" s="32"/>
      <c r="Z37" s="32"/>
      <c r="AA37" s="32"/>
      <c r="AB37" s="32"/>
      <c r="AC37" s="32"/>
      <c r="AD37" s="32"/>
      <c r="AE37" s="32" t="s">
        <v>46</v>
      </c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</row>
    <row r="38" spans="1:60" outlineLevel="1" x14ac:dyDescent="0.2">
      <c r="A38" s="33">
        <v>29</v>
      </c>
      <c r="B38" s="40" t="s">
        <v>57</v>
      </c>
      <c r="C38" s="67" t="s">
        <v>96</v>
      </c>
      <c r="D38" s="42" t="s">
        <v>59</v>
      </c>
      <c r="E38" s="47">
        <v>6</v>
      </c>
      <c r="F38" s="50"/>
      <c r="G38" s="50"/>
      <c r="H38" s="50">
        <v>0</v>
      </c>
      <c r="I38" s="50">
        <f>ROUND(E38*H38,2)</f>
        <v>0</v>
      </c>
      <c r="J38" s="50">
        <v>167.7</v>
      </c>
      <c r="K38" s="50">
        <f>ROUND(E38*J38,2)</f>
        <v>1006.2</v>
      </c>
      <c r="L38" s="50">
        <v>21</v>
      </c>
      <c r="M38" s="50">
        <f>G38*(1+L38/100)</f>
        <v>0</v>
      </c>
      <c r="N38" s="42">
        <v>0</v>
      </c>
      <c r="O38" s="42">
        <f>ROUND(E38*N38,5)</f>
        <v>0</v>
      </c>
      <c r="P38" s="42">
        <v>0</v>
      </c>
      <c r="Q38" s="42">
        <f>ROUND(E38*P38,5)</f>
        <v>0</v>
      </c>
      <c r="R38" s="42"/>
      <c r="S38" s="42"/>
      <c r="T38" s="43">
        <v>0</v>
      </c>
      <c r="U38" s="42">
        <f>ROUND(E38*T38,2)</f>
        <v>0</v>
      </c>
      <c r="V38" s="32"/>
      <c r="W38" s="32"/>
      <c r="X38" s="32"/>
      <c r="Y38" s="32"/>
      <c r="Z38" s="32"/>
      <c r="AA38" s="32"/>
      <c r="AB38" s="32"/>
      <c r="AC38" s="32"/>
      <c r="AD38" s="32"/>
      <c r="AE38" s="32" t="s">
        <v>46</v>
      </c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</row>
    <row r="39" spans="1:60" outlineLevel="1" x14ac:dyDescent="0.2">
      <c r="A39" s="33">
        <v>30</v>
      </c>
      <c r="B39" s="40" t="s">
        <v>57</v>
      </c>
      <c r="C39" s="67" t="s">
        <v>97</v>
      </c>
      <c r="D39" s="42" t="s">
        <v>59</v>
      </c>
      <c r="E39" s="47">
        <v>5</v>
      </c>
      <c r="F39" s="50"/>
      <c r="G39" s="50"/>
      <c r="H39" s="50">
        <v>0</v>
      </c>
      <c r="I39" s="50">
        <f>ROUND(E39*H39,2)</f>
        <v>0</v>
      </c>
      <c r="J39" s="50">
        <v>207.16</v>
      </c>
      <c r="K39" s="50">
        <f>ROUND(E39*J39,2)</f>
        <v>1035.8</v>
      </c>
      <c r="L39" s="50">
        <v>21</v>
      </c>
      <c r="M39" s="50">
        <f>G39*(1+L39/100)</f>
        <v>0</v>
      </c>
      <c r="N39" s="42">
        <v>0</v>
      </c>
      <c r="O39" s="42">
        <f>ROUND(E39*N39,5)</f>
        <v>0</v>
      </c>
      <c r="P39" s="42">
        <v>0</v>
      </c>
      <c r="Q39" s="42">
        <f>ROUND(E39*P39,5)</f>
        <v>0</v>
      </c>
      <c r="R39" s="42"/>
      <c r="S39" s="42"/>
      <c r="T39" s="43">
        <v>0</v>
      </c>
      <c r="U39" s="42">
        <f>ROUND(E39*T39,2)</f>
        <v>0</v>
      </c>
      <c r="V39" s="32"/>
      <c r="W39" s="32"/>
      <c r="X39" s="32"/>
      <c r="Y39" s="32"/>
      <c r="Z39" s="32"/>
      <c r="AA39" s="32"/>
      <c r="AB39" s="32"/>
      <c r="AC39" s="32"/>
      <c r="AD39" s="32"/>
      <c r="AE39" s="32" t="s">
        <v>46</v>
      </c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</row>
    <row r="40" spans="1:60" ht="22.5" outlineLevel="1" x14ac:dyDescent="0.2">
      <c r="A40" s="33">
        <v>31</v>
      </c>
      <c r="B40" s="40" t="s">
        <v>57</v>
      </c>
      <c r="C40" s="67" t="s">
        <v>98</v>
      </c>
      <c r="D40" s="42" t="s">
        <v>59</v>
      </c>
      <c r="E40" s="47">
        <v>1</v>
      </c>
      <c r="F40" s="50"/>
      <c r="G40" s="50"/>
      <c r="H40" s="50">
        <v>0</v>
      </c>
      <c r="I40" s="50">
        <f>ROUND(E40*H40,2)</f>
        <v>0</v>
      </c>
      <c r="J40" s="50">
        <v>1193.6199999999999</v>
      </c>
      <c r="K40" s="50">
        <f>ROUND(E40*J40,2)</f>
        <v>1193.6199999999999</v>
      </c>
      <c r="L40" s="50">
        <v>21</v>
      </c>
      <c r="M40" s="50">
        <f>G40*(1+L40/100)</f>
        <v>0</v>
      </c>
      <c r="N40" s="42">
        <v>0</v>
      </c>
      <c r="O40" s="42">
        <f>ROUND(E40*N40,5)</f>
        <v>0</v>
      </c>
      <c r="P40" s="42">
        <v>0</v>
      </c>
      <c r="Q40" s="42">
        <f>ROUND(E40*P40,5)</f>
        <v>0</v>
      </c>
      <c r="R40" s="42"/>
      <c r="S40" s="42"/>
      <c r="T40" s="43">
        <v>0</v>
      </c>
      <c r="U40" s="42">
        <f>ROUND(E40*T40,2)</f>
        <v>0</v>
      </c>
      <c r="V40" s="32"/>
      <c r="W40" s="32"/>
      <c r="X40" s="32"/>
      <c r="Y40" s="32"/>
      <c r="Z40" s="32"/>
      <c r="AA40" s="32"/>
      <c r="AB40" s="32"/>
      <c r="AC40" s="32"/>
      <c r="AD40" s="32"/>
      <c r="AE40" s="32" t="s">
        <v>46</v>
      </c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</row>
    <row r="41" spans="1:60" ht="22.5" outlineLevel="1" x14ac:dyDescent="0.2">
      <c r="A41" s="33">
        <v>32</v>
      </c>
      <c r="B41" s="40" t="s">
        <v>57</v>
      </c>
      <c r="C41" s="67" t="s">
        <v>99</v>
      </c>
      <c r="D41" s="42" t="s">
        <v>59</v>
      </c>
      <c r="E41" s="47">
        <v>1</v>
      </c>
      <c r="F41" s="50"/>
      <c r="G41" s="50"/>
      <c r="H41" s="50">
        <v>0</v>
      </c>
      <c r="I41" s="50">
        <f>ROUND(E41*H41,2)</f>
        <v>0</v>
      </c>
      <c r="J41" s="50">
        <v>1432.33</v>
      </c>
      <c r="K41" s="50">
        <f>ROUND(E41*J41,2)</f>
        <v>1432.33</v>
      </c>
      <c r="L41" s="50">
        <v>21</v>
      </c>
      <c r="M41" s="50">
        <f>G41*(1+L41/100)</f>
        <v>0</v>
      </c>
      <c r="N41" s="42">
        <v>0</v>
      </c>
      <c r="O41" s="42">
        <f>ROUND(E41*N41,5)</f>
        <v>0</v>
      </c>
      <c r="P41" s="42">
        <v>0</v>
      </c>
      <c r="Q41" s="42">
        <f>ROUND(E41*P41,5)</f>
        <v>0</v>
      </c>
      <c r="R41" s="42"/>
      <c r="S41" s="42"/>
      <c r="T41" s="43">
        <v>0</v>
      </c>
      <c r="U41" s="42">
        <f>ROUND(E41*T41,2)</f>
        <v>0</v>
      </c>
      <c r="V41" s="32"/>
      <c r="W41" s="32"/>
      <c r="X41" s="32"/>
      <c r="Y41" s="32"/>
      <c r="Z41" s="32"/>
      <c r="AA41" s="32"/>
      <c r="AB41" s="32"/>
      <c r="AC41" s="32"/>
      <c r="AD41" s="32"/>
      <c r="AE41" s="32" t="s">
        <v>46</v>
      </c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</row>
    <row r="42" spans="1:60" outlineLevel="1" x14ac:dyDescent="0.2">
      <c r="A42" s="33">
        <v>33</v>
      </c>
      <c r="B42" s="40" t="s">
        <v>57</v>
      </c>
      <c r="C42" s="67" t="s">
        <v>100</v>
      </c>
      <c r="D42" s="42" t="s">
        <v>45</v>
      </c>
      <c r="E42" s="47">
        <v>235</v>
      </c>
      <c r="F42" s="50"/>
      <c r="G42" s="50"/>
      <c r="H42" s="50">
        <v>0</v>
      </c>
      <c r="I42" s="50">
        <f>ROUND(E42*H42,2)</f>
        <v>0</v>
      </c>
      <c r="J42" s="50">
        <v>64.12</v>
      </c>
      <c r="K42" s="50">
        <f>ROUND(E42*J42,2)</f>
        <v>15068.2</v>
      </c>
      <c r="L42" s="50">
        <v>21</v>
      </c>
      <c r="M42" s="50">
        <f>G42*(1+L42/100)</f>
        <v>0</v>
      </c>
      <c r="N42" s="42">
        <v>0</v>
      </c>
      <c r="O42" s="42">
        <f>ROUND(E42*N42,5)</f>
        <v>0</v>
      </c>
      <c r="P42" s="42">
        <v>0</v>
      </c>
      <c r="Q42" s="42">
        <f>ROUND(E42*P42,5)</f>
        <v>0</v>
      </c>
      <c r="R42" s="42"/>
      <c r="S42" s="42"/>
      <c r="T42" s="43">
        <v>0</v>
      </c>
      <c r="U42" s="42">
        <f>ROUND(E42*T42,2)</f>
        <v>0</v>
      </c>
      <c r="V42" s="32"/>
      <c r="W42" s="32"/>
      <c r="X42" s="32"/>
      <c r="Y42" s="32"/>
      <c r="Z42" s="32"/>
      <c r="AA42" s="32"/>
      <c r="AB42" s="32"/>
      <c r="AC42" s="32"/>
      <c r="AD42" s="32"/>
      <c r="AE42" s="32" t="s">
        <v>46</v>
      </c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</row>
    <row r="43" spans="1:60" outlineLevel="1" x14ac:dyDescent="0.2">
      <c r="A43" s="33">
        <v>34</v>
      </c>
      <c r="B43" s="40" t="s">
        <v>101</v>
      </c>
      <c r="C43" s="67" t="s">
        <v>102</v>
      </c>
      <c r="D43" s="42" t="s">
        <v>45</v>
      </c>
      <c r="E43" s="47">
        <v>313</v>
      </c>
      <c r="F43" s="50"/>
      <c r="G43" s="50"/>
      <c r="H43" s="50">
        <v>2.04</v>
      </c>
      <c r="I43" s="50">
        <f>ROUND(E43*H43,2)</f>
        <v>638.52</v>
      </c>
      <c r="J43" s="50">
        <v>38.64</v>
      </c>
      <c r="K43" s="50">
        <f>ROUND(E43*J43,2)</f>
        <v>12094.32</v>
      </c>
      <c r="L43" s="50">
        <v>21</v>
      </c>
      <c r="M43" s="50">
        <f>G43*(1+L43/100)</f>
        <v>0</v>
      </c>
      <c r="N43" s="42">
        <v>1.0000000000000001E-5</v>
      </c>
      <c r="O43" s="42">
        <f>ROUND(E43*N43,5)</f>
        <v>3.13E-3</v>
      </c>
      <c r="P43" s="42">
        <v>0</v>
      </c>
      <c r="Q43" s="42">
        <f>ROUND(E43*P43,5)</f>
        <v>0</v>
      </c>
      <c r="R43" s="42"/>
      <c r="S43" s="42"/>
      <c r="T43" s="43">
        <v>0.06</v>
      </c>
      <c r="U43" s="42">
        <f>ROUND(E43*T43,2)</f>
        <v>18.78</v>
      </c>
      <c r="V43" s="32"/>
      <c r="W43" s="32"/>
      <c r="X43" s="32"/>
      <c r="Y43" s="32"/>
      <c r="Z43" s="32"/>
      <c r="AA43" s="32"/>
      <c r="AB43" s="32"/>
      <c r="AC43" s="32"/>
      <c r="AD43" s="32"/>
      <c r="AE43" s="32" t="s">
        <v>46</v>
      </c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</row>
    <row r="44" spans="1:60" outlineLevel="1" x14ac:dyDescent="0.2">
      <c r="A44" s="33">
        <v>35</v>
      </c>
      <c r="B44" s="40" t="s">
        <v>103</v>
      </c>
      <c r="C44" s="67" t="s">
        <v>104</v>
      </c>
      <c r="D44" s="42" t="s">
        <v>45</v>
      </c>
      <c r="E44" s="47">
        <v>313</v>
      </c>
      <c r="F44" s="50"/>
      <c r="G44" s="50"/>
      <c r="H44" s="50">
        <v>40.799999999999997</v>
      </c>
      <c r="I44" s="50">
        <f>ROUND(E44*H44,2)</f>
        <v>12770.4</v>
      </c>
      <c r="J44" s="50">
        <v>120.00000000000001</v>
      </c>
      <c r="K44" s="50">
        <f>ROUND(E44*J44,2)</f>
        <v>37560</v>
      </c>
      <c r="L44" s="50">
        <v>21</v>
      </c>
      <c r="M44" s="50">
        <f>G44*(1+L44/100)</f>
        <v>0</v>
      </c>
      <c r="N44" s="42">
        <v>3.8000000000000002E-4</v>
      </c>
      <c r="O44" s="42">
        <f>ROUND(E44*N44,5)</f>
        <v>0.11894</v>
      </c>
      <c r="P44" s="42">
        <v>0</v>
      </c>
      <c r="Q44" s="42">
        <f>ROUND(E44*P44,5)</f>
        <v>0</v>
      </c>
      <c r="R44" s="42"/>
      <c r="S44" s="42"/>
      <c r="T44" s="43">
        <v>0.18</v>
      </c>
      <c r="U44" s="42">
        <f>ROUND(E44*T44,2)</f>
        <v>56.34</v>
      </c>
      <c r="V44" s="32"/>
      <c r="W44" s="32"/>
      <c r="X44" s="32"/>
      <c r="Y44" s="32"/>
      <c r="Z44" s="32"/>
      <c r="AA44" s="32"/>
      <c r="AB44" s="32"/>
      <c r="AC44" s="32"/>
      <c r="AD44" s="32"/>
      <c r="AE44" s="32" t="s">
        <v>46</v>
      </c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</row>
    <row r="45" spans="1:60" outlineLevel="1" x14ac:dyDescent="0.2">
      <c r="A45" s="33">
        <v>36</v>
      </c>
      <c r="B45" s="40" t="s">
        <v>57</v>
      </c>
      <c r="C45" s="67" t="s">
        <v>105</v>
      </c>
      <c r="D45" s="42" t="s">
        <v>83</v>
      </c>
      <c r="E45" s="47">
        <v>0.25800000000000001</v>
      </c>
      <c r="F45" s="50"/>
      <c r="G45" s="50"/>
      <c r="H45" s="50">
        <v>0</v>
      </c>
      <c r="I45" s="50">
        <f>ROUND(E45*H45,2)</f>
        <v>0</v>
      </c>
      <c r="J45" s="50">
        <v>798</v>
      </c>
      <c r="K45" s="50">
        <f>ROUND(E45*J45,2)</f>
        <v>205.88</v>
      </c>
      <c r="L45" s="50">
        <v>21</v>
      </c>
      <c r="M45" s="50">
        <f>G45*(1+L45/100)</f>
        <v>0</v>
      </c>
      <c r="N45" s="42">
        <v>0</v>
      </c>
      <c r="O45" s="42">
        <f>ROUND(E45*N45,5)</f>
        <v>0</v>
      </c>
      <c r="P45" s="42">
        <v>0</v>
      </c>
      <c r="Q45" s="42">
        <f>ROUND(E45*P45,5)</f>
        <v>0</v>
      </c>
      <c r="R45" s="42"/>
      <c r="S45" s="42"/>
      <c r="T45" s="43">
        <v>1.33</v>
      </c>
      <c r="U45" s="42">
        <f>ROUND(E45*T45,2)</f>
        <v>0.34</v>
      </c>
      <c r="V45" s="32"/>
      <c r="W45" s="32"/>
      <c r="X45" s="32"/>
      <c r="Y45" s="32"/>
      <c r="Z45" s="32"/>
      <c r="AA45" s="32"/>
      <c r="AB45" s="32"/>
      <c r="AC45" s="32"/>
      <c r="AD45" s="32"/>
      <c r="AE45" s="32" t="s">
        <v>46</v>
      </c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</row>
    <row r="46" spans="1:60" x14ac:dyDescent="0.2">
      <c r="A46" s="34" t="s">
        <v>41</v>
      </c>
      <c r="B46" s="41" t="s">
        <v>13</v>
      </c>
      <c r="C46" s="68" t="s">
        <v>14</v>
      </c>
      <c r="D46" s="44"/>
      <c r="E46" s="48"/>
      <c r="F46" s="51"/>
      <c r="G46" s="51"/>
      <c r="H46" s="51"/>
      <c r="I46" s="51">
        <f>SUM(I47:I71)</f>
        <v>5504.4</v>
      </c>
      <c r="J46" s="51"/>
      <c r="K46" s="51">
        <f>SUM(K47:K71)</f>
        <v>371214.91000000003</v>
      </c>
      <c r="L46" s="51"/>
      <c r="M46" s="51">
        <f>SUM(M47:M71)</f>
        <v>0</v>
      </c>
      <c r="N46" s="44"/>
      <c r="O46" s="44">
        <f>SUM(O47:O71)</f>
        <v>8.2290000000000002E-2</v>
      </c>
      <c r="P46" s="44"/>
      <c r="Q46" s="44">
        <f>SUM(Q47:Q71)</f>
        <v>0</v>
      </c>
      <c r="R46" s="44"/>
      <c r="S46" s="44"/>
      <c r="T46" s="45"/>
      <c r="U46" s="44">
        <f>SUM(U47:U71)</f>
        <v>1.48</v>
      </c>
      <c r="AE46" t="s">
        <v>42</v>
      </c>
    </row>
    <row r="47" spans="1:60" outlineLevel="1" x14ac:dyDescent="0.2">
      <c r="A47" s="33">
        <v>37</v>
      </c>
      <c r="B47" s="40" t="s">
        <v>57</v>
      </c>
      <c r="C47" s="67" t="s">
        <v>106</v>
      </c>
      <c r="D47" s="42" t="s">
        <v>75</v>
      </c>
      <c r="E47" s="47">
        <v>4</v>
      </c>
      <c r="F47" s="50"/>
      <c r="G47" s="50"/>
      <c r="H47" s="50">
        <v>0</v>
      </c>
      <c r="I47" s="50">
        <f>ROUND(E47*H47,2)</f>
        <v>0</v>
      </c>
      <c r="J47" s="50">
        <v>9264.01</v>
      </c>
      <c r="K47" s="50">
        <f>ROUND(E47*J47,2)</f>
        <v>37056.04</v>
      </c>
      <c r="L47" s="50">
        <v>21</v>
      </c>
      <c r="M47" s="50">
        <f>G47*(1+L47/100)</f>
        <v>0</v>
      </c>
      <c r="N47" s="42">
        <v>0.02</v>
      </c>
      <c r="O47" s="42">
        <f>ROUND(E47*N47,5)</f>
        <v>0.08</v>
      </c>
      <c r="P47" s="42">
        <v>0</v>
      </c>
      <c r="Q47" s="42">
        <f>ROUND(E47*P47,5)</f>
        <v>0</v>
      </c>
      <c r="R47" s="42"/>
      <c r="S47" s="42"/>
      <c r="T47" s="43">
        <v>0</v>
      </c>
      <c r="U47" s="42">
        <f>ROUND(E47*T47,2)</f>
        <v>0</v>
      </c>
      <c r="V47" s="32"/>
      <c r="W47" s="32"/>
      <c r="X47" s="32"/>
      <c r="Y47" s="32"/>
      <c r="Z47" s="32"/>
      <c r="AA47" s="32"/>
      <c r="AB47" s="32"/>
      <c r="AC47" s="32"/>
      <c r="AD47" s="32"/>
      <c r="AE47" s="32" t="s">
        <v>46</v>
      </c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</row>
    <row r="48" spans="1:60" ht="33.75" outlineLevel="1" x14ac:dyDescent="0.2">
      <c r="A48" s="33"/>
      <c r="B48" s="40"/>
      <c r="C48" s="69" t="s">
        <v>107</v>
      </c>
      <c r="D48" s="46"/>
      <c r="E48" s="49"/>
      <c r="F48" s="52"/>
      <c r="G48" s="53"/>
      <c r="H48" s="50"/>
      <c r="I48" s="50"/>
      <c r="J48" s="50"/>
      <c r="K48" s="50"/>
      <c r="L48" s="50"/>
      <c r="M48" s="50"/>
      <c r="N48" s="42"/>
      <c r="O48" s="42"/>
      <c r="P48" s="42"/>
      <c r="Q48" s="42"/>
      <c r="R48" s="42"/>
      <c r="S48" s="42"/>
      <c r="T48" s="43"/>
      <c r="U48" s="42"/>
      <c r="V48" s="32"/>
      <c r="W48" s="32"/>
      <c r="X48" s="32"/>
      <c r="Y48" s="32"/>
      <c r="Z48" s="32"/>
      <c r="AA48" s="32"/>
      <c r="AB48" s="32"/>
      <c r="AC48" s="32"/>
      <c r="AD48" s="32"/>
      <c r="AE48" s="32" t="s">
        <v>108</v>
      </c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5" t="str">
        <f>C48</f>
        <v>umyvadlo klasické s otvorem 550x460mm, umyvadlová baterie stojánková, propojovací hadice 3/8“, 2x RV DN15,zápachová uzávěrka (tvar tubus) povrch chrom, upevňovací materiál,uzavíratelná vpust click clack</v>
      </c>
      <c r="BB48" s="32"/>
      <c r="BC48" s="32"/>
      <c r="BD48" s="32"/>
      <c r="BE48" s="32"/>
      <c r="BF48" s="32"/>
      <c r="BG48" s="32"/>
      <c r="BH48" s="32"/>
    </row>
    <row r="49" spans="1:60" outlineLevel="1" x14ac:dyDescent="0.2">
      <c r="A49" s="33">
        <v>38</v>
      </c>
      <c r="B49" s="40" t="s">
        <v>57</v>
      </c>
      <c r="C49" s="67" t="s">
        <v>109</v>
      </c>
      <c r="D49" s="42" t="s">
        <v>75</v>
      </c>
      <c r="E49" s="47">
        <v>5</v>
      </c>
      <c r="F49" s="50"/>
      <c r="G49" s="50"/>
      <c r="H49" s="50">
        <v>0</v>
      </c>
      <c r="I49" s="50">
        <f>ROUND(E49*H49,2)</f>
        <v>0</v>
      </c>
      <c r="J49" s="50">
        <v>9461.2999999999993</v>
      </c>
      <c r="K49" s="50">
        <f>ROUND(E49*J49,2)</f>
        <v>47306.5</v>
      </c>
      <c r="L49" s="50">
        <v>21</v>
      </c>
      <c r="M49" s="50">
        <f>G49*(1+L49/100)</f>
        <v>0</v>
      </c>
      <c r="N49" s="42">
        <v>0</v>
      </c>
      <c r="O49" s="42">
        <f>ROUND(E49*N49,5)</f>
        <v>0</v>
      </c>
      <c r="P49" s="42">
        <v>0</v>
      </c>
      <c r="Q49" s="42">
        <f>ROUND(E49*P49,5)</f>
        <v>0</v>
      </c>
      <c r="R49" s="42"/>
      <c r="S49" s="42"/>
      <c r="T49" s="43">
        <v>0</v>
      </c>
      <c r="U49" s="42">
        <f>ROUND(E49*T49,2)</f>
        <v>0</v>
      </c>
      <c r="V49" s="32"/>
      <c r="W49" s="32"/>
      <c r="X49" s="32"/>
      <c r="Y49" s="32"/>
      <c r="Z49" s="32"/>
      <c r="AA49" s="32"/>
      <c r="AB49" s="32"/>
      <c r="AC49" s="32"/>
      <c r="AD49" s="32"/>
      <c r="AE49" s="32" t="s">
        <v>46</v>
      </c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</row>
    <row r="50" spans="1:60" ht="33.75" outlineLevel="1" x14ac:dyDescent="0.2">
      <c r="A50" s="33"/>
      <c r="B50" s="40"/>
      <c r="C50" s="69" t="s">
        <v>110</v>
      </c>
      <c r="D50" s="46"/>
      <c r="E50" s="49"/>
      <c r="F50" s="52"/>
      <c r="G50" s="53"/>
      <c r="H50" s="50"/>
      <c r="I50" s="50"/>
      <c r="J50" s="50"/>
      <c r="K50" s="50"/>
      <c r="L50" s="50"/>
      <c r="M50" s="50"/>
      <c r="N50" s="42"/>
      <c r="O50" s="42"/>
      <c r="P50" s="42"/>
      <c r="Q50" s="42"/>
      <c r="R50" s="42"/>
      <c r="S50" s="42"/>
      <c r="T50" s="43"/>
      <c r="U50" s="42"/>
      <c r="V50" s="32"/>
      <c r="W50" s="32"/>
      <c r="X50" s="32"/>
      <c r="Y50" s="32"/>
      <c r="Z50" s="32"/>
      <c r="AA50" s="32"/>
      <c r="AB50" s="32"/>
      <c r="AC50" s="32"/>
      <c r="AD50" s="32"/>
      <c r="AE50" s="32" t="s">
        <v>108</v>
      </c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5" t="str">
        <f>C50</f>
        <v>dětské umyvadlo s otvorem 500x450x160mm, baterie umyvadlová stojánková termostatická, sifon umyvadlový chrom, výpust uzavíratelná, 2xrohový ventil DN15,2x  pancéřová propojovací hadice 3/8" ,upevňovací prvky</v>
      </c>
      <c r="BB50" s="32"/>
      <c r="BC50" s="32"/>
      <c r="BD50" s="32"/>
      <c r="BE50" s="32"/>
      <c r="BF50" s="32"/>
      <c r="BG50" s="32"/>
      <c r="BH50" s="32"/>
    </row>
    <row r="51" spans="1:60" outlineLevel="1" x14ac:dyDescent="0.2">
      <c r="A51" s="33">
        <v>39</v>
      </c>
      <c r="B51" s="40" t="s">
        <v>57</v>
      </c>
      <c r="C51" s="67" t="s">
        <v>111</v>
      </c>
      <c r="D51" s="42" t="s">
        <v>75</v>
      </c>
      <c r="E51" s="47">
        <v>2</v>
      </c>
      <c r="F51" s="50"/>
      <c r="G51" s="50"/>
      <c r="H51" s="50">
        <v>0</v>
      </c>
      <c r="I51" s="50">
        <f>ROUND(E51*H51,2)</f>
        <v>0</v>
      </c>
      <c r="J51" s="50">
        <v>10132.09</v>
      </c>
      <c r="K51" s="50">
        <f>ROUND(E51*J51,2)</f>
        <v>20264.18</v>
      </c>
      <c r="L51" s="50">
        <v>21</v>
      </c>
      <c r="M51" s="50">
        <f>G51*(1+L51/100)</f>
        <v>0</v>
      </c>
      <c r="N51" s="42">
        <v>0</v>
      </c>
      <c r="O51" s="42">
        <f>ROUND(E51*N51,5)</f>
        <v>0</v>
      </c>
      <c r="P51" s="42">
        <v>0</v>
      </c>
      <c r="Q51" s="42">
        <f>ROUND(E51*P51,5)</f>
        <v>0</v>
      </c>
      <c r="R51" s="42"/>
      <c r="S51" s="42"/>
      <c r="T51" s="43">
        <v>0</v>
      </c>
      <c r="U51" s="42">
        <f>ROUND(E51*T51,2)</f>
        <v>0</v>
      </c>
      <c r="V51" s="32"/>
      <c r="W51" s="32"/>
      <c r="X51" s="32"/>
      <c r="Y51" s="32"/>
      <c r="Z51" s="32"/>
      <c r="AA51" s="32"/>
      <c r="AB51" s="32"/>
      <c r="AC51" s="32"/>
      <c r="AD51" s="32"/>
      <c r="AE51" s="32" t="s">
        <v>46</v>
      </c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</row>
    <row r="52" spans="1:60" ht="33.75" outlineLevel="1" x14ac:dyDescent="0.2">
      <c r="A52" s="33"/>
      <c r="B52" s="40"/>
      <c r="C52" s="69" t="s">
        <v>112</v>
      </c>
      <c r="D52" s="46"/>
      <c r="E52" s="49"/>
      <c r="F52" s="52"/>
      <c r="G52" s="53"/>
      <c r="H52" s="50"/>
      <c r="I52" s="50"/>
      <c r="J52" s="50"/>
      <c r="K52" s="50"/>
      <c r="L52" s="50"/>
      <c r="M52" s="50"/>
      <c r="N52" s="42"/>
      <c r="O52" s="42"/>
      <c r="P52" s="42"/>
      <c r="Q52" s="42"/>
      <c r="R52" s="42"/>
      <c r="S52" s="42"/>
      <c r="T52" s="43"/>
      <c r="U52" s="42"/>
      <c r="V52" s="32"/>
      <c r="W52" s="32"/>
      <c r="X52" s="32"/>
      <c r="Y52" s="32"/>
      <c r="Z52" s="32"/>
      <c r="AA52" s="32"/>
      <c r="AB52" s="32"/>
      <c r="AC52" s="32"/>
      <c r="AD52" s="32"/>
      <c r="AE52" s="32" t="s">
        <v>108</v>
      </c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5" t="str">
        <f>C52</f>
        <v>umyvadlo klasické s otvorem 550x460mm, umyvadlová baterie stojánková senzorová, propojovací hadice 3/8“, 2x RV DN15,zápachová uzávěrka (tvar tubus) povrch chrom, upevňovací materiál,uzavíratelná vpust click clack</v>
      </c>
      <c r="BB52" s="32"/>
      <c r="BC52" s="32"/>
      <c r="BD52" s="32"/>
      <c r="BE52" s="32"/>
      <c r="BF52" s="32"/>
      <c r="BG52" s="32"/>
      <c r="BH52" s="32"/>
    </row>
    <row r="53" spans="1:60" outlineLevel="1" x14ac:dyDescent="0.2">
      <c r="A53" s="33">
        <v>40</v>
      </c>
      <c r="B53" s="40" t="s">
        <v>57</v>
      </c>
      <c r="C53" s="67" t="s">
        <v>113</v>
      </c>
      <c r="D53" s="42" t="s">
        <v>75</v>
      </c>
      <c r="E53" s="47">
        <v>2</v>
      </c>
      <c r="F53" s="50"/>
      <c r="G53" s="50"/>
      <c r="H53" s="50">
        <v>0</v>
      </c>
      <c r="I53" s="50">
        <f>ROUND(E53*H53,2)</f>
        <v>0</v>
      </c>
      <c r="J53" s="50">
        <v>8461.2999999999993</v>
      </c>
      <c r="K53" s="50">
        <f>ROUND(E53*J53,2)</f>
        <v>16922.599999999999</v>
      </c>
      <c r="L53" s="50">
        <v>21</v>
      </c>
      <c r="M53" s="50">
        <f>G53*(1+L53/100)</f>
        <v>0</v>
      </c>
      <c r="N53" s="42">
        <v>0</v>
      </c>
      <c r="O53" s="42">
        <f>ROUND(E53*N53,5)</f>
        <v>0</v>
      </c>
      <c r="P53" s="42">
        <v>0</v>
      </c>
      <c r="Q53" s="42">
        <f>ROUND(E53*P53,5)</f>
        <v>0</v>
      </c>
      <c r="R53" s="42"/>
      <c r="S53" s="42"/>
      <c r="T53" s="43">
        <v>0</v>
      </c>
      <c r="U53" s="42">
        <f>ROUND(E53*T53,2)</f>
        <v>0</v>
      </c>
      <c r="V53" s="32"/>
      <c r="W53" s="32"/>
      <c r="X53" s="32"/>
      <c r="Y53" s="32"/>
      <c r="Z53" s="32"/>
      <c r="AA53" s="32"/>
      <c r="AB53" s="32"/>
      <c r="AC53" s="32"/>
      <c r="AD53" s="32"/>
      <c r="AE53" s="32" t="s">
        <v>46</v>
      </c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</row>
    <row r="54" spans="1:60" ht="33.75" outlineLevel="1" x14ac:dyDescent="0.2">
      <c r="A54" s="33"/>
      <c r="B54" s="40"/>
      <c r="C54" s="69" t="s">
        <v>110</v>
      </c>
      <c r="D54" s="46"/>
      <c r="E54" s="49"/>
      <c r="F54" s="52"/>
      <c r="G54" s="53"/>
      <c r="H54" s="50"/>
      <c r="I54" s="50"/>
      <c r="J54" s="50"/>
      <c r="K54" s="50"/>
      <c r="L54" s="50"/>
      <c r="M54" s="50"/>
      <c r="N54" s="42"/>
      <c r="O54" s="42"/>
      <c r="P54" s="42"/>
      <c r="Q54" s="42"/>
      <c r="R54" s="42"/>
      <c r="S54" s="42"/>
      <c r="T54" s="43"/>
      <c r="U54" s="42"/>
      <c r="V54" s="32"/>
      <c r="W54" s="32"/>
      <c r="X54" s="32"/>
      <c r="Y54" s="32"/>
      <c r="Z54" s="32"/>
      <c r="AA54" s="32"/>
      <c r="AB54" s="32"/>
      <c r="AC54" s="32"/>
      <c r="AD54" s="32"/>
      <c r="AE54" s="32" t="s">
        <v>108</v>
      </c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5" t="str">
        <f>C54</f>
        <v>dětské umyvadlo s otvorem 500x450x160mm, baterie umyvadlová stojánková termostatická, sifon umyvadlový chrom, výpust uzavíratelná, 2xrohový ventil DN15,2x  pancéřová propojovací hadice 3/8" ,upevňovací prvky</v>
      </c>
      <c r="BB54" s="32"/>
      <c r="BC54" s="32"/>
      <c r="BD54" s="32"/>
      <c r="BE54" s="32"/>
      <c r="BF54" s="32"/>
      <c r="BG54" s="32"/>
      <c r="BH54" s="32"/>
    </row>
    <row r="55" spans="1:60" outlineLevel="1" x14ac:dyDescent="0.2">
      <c r="A55" s="33">
        <v>41</v>
      </c>
      <c r="B55" s="40" t="s">
        <v>57</v>
      </c>
      <c r="C55" s="67" t="s">
        <v>114</v>
      </c>
      <c r="D55" s="42" t="s">
        <v>75</v>
      </c>
      <c r="E55" s="47">
        <v>3</v>
      </c>
      <c r="F55" s="50"/>
      <c r="G55" s="50"/>
      <c r="H55" s="50">
        <v>0</v>
      </c>
      <c r="I55" s="50">
        <f>ROUND(E55*H55,2)</f>
        <v>0</v>
      </c>
      <c r="J55" s="50">
        <v>11373.32</v>
      </c>
      <c r="K55" s="50">
        <f>ROUND(E55*J55,2)</f>
        <v>34119.96</v>
      </c>
      <c r="L55" s="50">
        <v>21</v>
      </c>
      <c r="M55" s="50">
        <f>G55*(1+L55/100)</f>
        <v>0</v>
      </c>
      <c r="N55" s="42">
        <v>0</v>
      </c>
      <c r="O55" s="42">
        <f>ROUND(E55*N55,5)</f>
        <v>0</v>
      </c>
      <c r="P55" s="42">
        <v>0</v>
      </c>
      <c r="Q55" s="42">
        <f>ROUND(E55*P55,5)</f>
        <v>0</v>
      </c>
      <c r="R55" s="42"/>
      <c r="S55" s="42"/>
      <c r="T55" s="43">
        <v>0</v>
      </c>
      <c r="U55" s="42">
        <f>ROUND(E55*T55,2)</f>
        <v>0</v>
      </c>
      <c r="V55" s="32"/>
      <c r="W55" s="32"/>
      <c r="X55" s="32"/>
      <c r="Y55" s="32"/>
      <c r="Z55" s="32"/>
      <c r="AA55" s="32"/>
      <c r="AB55" s="32"/>
      <c r="AC55" s="32"/>
      <c r="AD55" s="32"/>
      <c r="AE55" s="32" t="s">
        <v>46</v>
      </c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</row>
    <row r="56" spans="1:60" ht="22.5" outlineLevel="1" x14ac:dyDescent="0.2">
      <c r="A56" s="33"/>
      <c r="B56" s="40"/>
      <c r="C56" s="69" t="s">
        <v>115</v>
      </c>
      <c r="D56" s="46"/>
      <c r="E56" s="49"/>
      <c r="F56" s="52"/>
      <c r="G56" s="53"/>
      <c r="H56" s="50"/>
      <c r="I56" s="50"/>
      <c r="J56" s="50"/>
      <c r="K56" s="50"/>
      <c r="L56" s="50"/>
      <c r="M56" s="50"/>
      <c r="N56" s="42"/>
      <c r="O56" s="42"/>
      <c r="P56" s="42"/>
      <c r="Q56" s="42"/>
      <c r="R56" s="42"/>
      <c r="S56" s="42"/>
      <c r="T56" s="43"/>
      <c r="U56" s="42"/>
      <c r="V56" s="32"/>
      <c r="W56" s="32"/>
      <c r="X56" s="32"/>
      <c r="Y56" s="32"/>
      <c r="Z56" s="32"/>
      <c r="AA56" s="32"/>
      <c r="AB56" s="32"/>
      <c r="AC56" s="32"/>
      <c r="AD56" s="32"/>
      <c r="AE56" s="32" t="s">
        <v>108</v>
      </c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5" t="str">
        <f>C56</f>
        <v>klozet závěsný 530x360 bílý, Sedátko WC duraplastové, předstěnový systém pro WC, upevňovací prvky, splach. systém předstěnový s nádržkou 6/3l a ovládacím tlačítkem, rohový ventil DN15</v>
      </c>
      <c r="BB56" s="32"/>
      <c r="BC56" s="32"/>
      <c r="BD56" s="32"/>
      <c r="BE56" s="32"/>
      <c r="BF56" s="32"/>
      <c r="BG56" s="32"/>
      <c r="BH56" s="32"/>
    </row>
    <row r="57" spans="1:60" outlineLevel="1" x14ac:dyDescent="0.2">
      <c r="A57" s="33">
        <v>42</v>
      </c>
      <c r="B57" s="40" t="s">
        <v>57</v>
      </c>
      <c r="C57" s="67" t="s">
        <v>116</v>
      </c>
      <c r="D57" s="42" t="s">
        <v>75</v>
      </c>
      <c r="E57" s="47">
        <v>7</v>
      </c>
      <c r="F57" s="50"/>
      <c r="G57" s="50"/>
      <c r="H57" s="50">
        <v>0</v>
      </c>
      <c r="I57" s="50">
        <f>ROUND(E57*H57,2)</f>
        <v>0</v>
      </c>
      <c r="J57" s="50">
        <v>12755.09</v>
      </c>
      <c r="K57" s="50">
        <f>ROUND(E57*J57,2)</f>
        <v>89285.63</v>
      </c>
      <c r="L57" s="50">
        <v>21</v>
      </c>
      <c r="M57" s="50">
        <f>G57*(1+L57/100)</f>
        <v>0</v>
      </c>
      <c r="N57" s="42">
        <v>0</v>
      </c>
      <c r="O57" s="42">
        <f>ROUND(E57*N57,5)</f>
        <v>0</v>
      </c>
      <c r="P57" s="42">
        <v>0</v>
      </c>
      <c r="Q57" s="42">
        <f>ROUND(E57*P57,5)</f>
        <v>0</v>
      </c>
      <c r="R57" s="42"/>
      <c r="S57" s="42"/>
      <c r="T57" s="43">
        <v>0</v>
      </c>
      <c r="U57" s="42">
        <f>ROUND(E57*T57,2)</f>
        <v>0</v>
      </c>
      <c r="V57" s="32"/>
      <c r="W57" s="32"/>
      <c r="X57" s="32"/>
      <c r="Y57" s="32"/>
      <c r="Z57" s="32"/>
      <c r="AA57" s="32"/>
      <c r="AB57" s="32"/>
      <c r="AC57" s="32"/>
      <c r="AD57" s="32"/>
      <c r="AE57" s="32" t="s">
        <v>46</v>
      </c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</row>
    <row r="58" spans="1:60" ht="33.75" outlineLevel="1" x14ac:dyDescent="0.2">
      <c r="A58" s="33"/>
      <c r="B58" s="40"/>
      <c r="C58" s="69" t="s">
        <v>117</v>
      </c>
      <c r="D58" s="46"/>
      <c r="E58" s="49"/>
      <c r="F58" s="52"/>
      <c r="G58" s="53"/>
      <c r="H58" s="50"/>
      <c r="I58" s="50"/>
      <c r="J58" s="50"/>
      <c r="K58" s="50"/>
      <c r="L58" s="50"/>
      <c r="M58" s="50"/>
      <c r="N58" s="42"/>
      <c r="O58" s="42"/>
      <c r="P58" s="42"/>
      <c r="Q58" s="42"/>
      <c r="R58" s="42"/>
      <c r="S58" s="42"/>
      <c r="T58" s="43"/>
      <c r="U58" s="42"/>
      <c r="V58" s="32"/>
      <c r="W58" s="32"/>
      <c r="X58" s="32"/>
      <c r="Y58" s="32"/>
      <c r="Z58" s="32"/>
      <c r="AA58" s="32"/>
      <c r="AB58" s="32"/>
      <c r="AC58" s="32"/>
      <c r="AD58" s="32"/>
      <c r="AE58" s="32" t="s">
        <v>108</v>
      </c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5" t="str">
        <f>C58</f>
        <v>Závěsný klozet dětský vodorovný odpad, Sedátko WC duraplastové, předstěnový systém pro WC, upevňovací prvky, splach. systém předstěnový s nádržkou 6l a ovládacím tlačítkem, rohový ventil DN15</v>
      </c>
      <c r="BB58" s="32"/>
      <c r="BC58" s="32"/>
      <c r="BD58" s="32"/>
      <c r="BE58" s="32"/>
      <c r="BF58" s="32"/>
      <c r="BG58" s="32"/>
      <c r="BH58" s="32"/>
    </row>
    <row r="59" spans="1:60" outlineLevel="1" x14ac:dyDescent="0.2">
      <c r="A59" s="33">
        <v>43</v>
      </c>
      <c r="B59" s="40" t="s">
        <v>57</v>
      </c>
      <c r="C59" s="67" t="s">
        <v>118</v>
      </c>
      <c r="D59" s="42" t="s">
        <v>75</v>
      </c>
      <c r="E59" s="47">
        <v>1</v>
      </c>
      <c r="F59" s="50"/>
      <c r="G59" s="50"/>
      <c r="H59" s="50">
        <v>0</v>
      </c>
      <c r="I59" s="50">
        <f>ROUND(E59*H59,2)</f>
        <v>0</v>
      </c>
      <c r="J59" s="50">
        <v>25340.14</v>
      </c>
      <c r="K59" s="50">
        <f>ROUND(E59*J59,2)</f>
        <v>25340.14</v>
      </c>
      <c r="L59" s="50">
        <v>21</v>
      </c>
      <c r="M59" s="50">
        <f>G59*(1+L59/100)</f>
        <v>0</v>
      </c>
      <c r="N59" s="42">
        <v>1E-4</v>
      </c>
      <c r="O59" s="42">
        <f>ROUND(E59*N59,5)</f>
        <v>1E-4</v>
      </c>
      <c r="P59" s="42">
        <v>0</v>
      </c>
      <c r="Q59" s="42">
        <f>ROUND(E59*P59,5)</f>
        <v>0</v>
      </c>
      <c r="R59" s="42"/>
      <c r="S59" s="42"/>
      <c r="T59" s="43">
        <v>0</v>
      </c>
      <c r="U59" s="42">
        <f>ROUND(E59*T59,2)</f>
        <v>0</v>
      </c>
      <c r="V59" s="32"/>
      <c r="W59" s="32"/>
      <c r="X59" s="32"/>
      <c r="Y59" s="32"/>
      <c r="Z59" s="32"/>
      <c r="AA59" s="32"/>
      <c r="AB59" s="32"/>
      <c r="AC59" s="32"/>
      <c r="AD59" s="32"/>
      <c r="AE59" s="32" t="s">
        <v>46</v>
      </c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</row>
    <row r="60" spans="1:60" ht="22.5" outlineLevel="1" x14ac:dyDescent="0.2">
      <c r="A60" s="33"/>
      <c r="B60" s="40"/>
      <c r="C60" s="69" t="s">
        <v>119</v>
      </c>
      <c r="D60" s="46"/>
      <c r="E60" s="49"/>
      <c r="F60" s="52"/>
      <c r="G60" s="53"/>
      <c r="H60" s="50"/>
      <c r="I60" s="50"/>
      <c r="J60" s="50"/>
      <c r="K60" s="50"/>
      <c r="L60" s="50"/>
      <c r="M60" s="50"/>
      <c r="N60" s="42"/>
      <c r="O60" s="42"/>
      <c r="P60" s="42"/>
      <c r="Q60" s="42"/>
      <c r="R60" s="42"/>
      <c r="S60" s="42"/>
      <c r="T60" s="43"/>
      <c r="U60" s="42"/>
      <c r="V60" s="32"/>
      <c r="W60" s="32"/>
      <c r="X60" s="32"/>
      <c r="Y60" s="32"/>
      <c r="Z60" s="32"/>
      <c r="AA60" s="32"/>
      <c r="AB60" s="32"/>
      <c r="AC60" s="32"/>
      <c r="AD60" s="32"/>
      <c r="AE60" s="32" t="s">
        <v>108</v>
      </c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5" t="str">
        <f>C60</f>
        <v>sprchová vanička rozměr dle stavby s vpustí a zápachovou uzávěrkou, baterie sprchová se sprchovou růžicí ,držák sprchy, sprchová hadice 1.5m, zástěna bezpečnostní sklo</v>
      </c>
      <c r="BB60" s="32"/>
      <c r="BC60" s="32"/>
      <c r="BD60" s="32"/>
      <c r="BE60" s="32"/>
      <c r="BF60" s="32"/>
      <c r="BG60" s="32"/>
      <c r="BH60" s="32"/>
    </row>
    <row r="61" spans="1:60" outlineLevel="1" x14ac:dyDescent="0.2">
      <c r="A61" s="33">
        <v>44</v>
      </c>
      <c r="B61" s="40" t="s">
        <v>57</v>
      </c>
      <c r="C61" s="67" t="s">
        <v>120</v>
      </c>
      <c r="D61" s="42" t="s">
        <v>75</v>
      </c>
      <c r="E61" s="47">
        <v>1</v>
      </c>
      <c r="F61" s="50"/>
      <c r="G61" s="50"/>
      <c r="H61" s="50">
        <v>0</v>
      </c>
      <c r="I61" s="50">
        <f>ROUND(E61*H61,2)</f>
        <v>0</v>
      </c>
      <c r="J61" s="50">
        <v>22319.34</v>
      </c>
      <c r="K61" s="50">
        <f>ROUND(E61*J61,2)</f>
        <v>22319.34</v>
      </c>
      <c r="L61" s="50">
        <v>21</v>
      </c>
      <c r="M61" s="50">
        <f>G61*(1+L61/100)</f>
        <v>0</v>
      </c>
      <c r="N61" s="42">
        <v>0</v>
      </c>
      <c r="O61" s="42">
        <f>ROUND(E61*N61,5)</f>
        <v>0</v>
      </c>
      <c r="P61" s="42">
        <v>0</v>
      </c>
      <c r="Q61" s="42">
        <f>ROUND(E61*P61,5)</f>
        <v>0</v>
      </c>
      <c r="R61" s="42"/>
      <c r="S61" s="42"/>
      <c r="T61" s="43">
        <v>0</v>
      </c>
      <c r="U61" s="42">
        <f>ROUND(E61*T61,2)</f>
        <v>0</v>
      </c>
      <c r="V61" s="32"/>
      <c r="W61" s="32"/>
      <c r="X61" s="32"/>
      <c r="Y61" s="32"/>
      <c r="Z61" s="32"/>
      <c r="AA61" s="32"/>
      <c r="AB61" s="32"/>
      <c r="AC61" s="32"/>
      <c r="AD61" s="32"/>
      <c r="AE61" s="32" t="s">
        <v>46</v>
      </c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</row>
    <row r="62" spans="1:60" ht="33.75" outlineLevel="1" x14ac:dyDescent="0.2">
      <c r="A62" s="33"/>
      <c r="B62" s="40"/>
      <c r="C62" s="69" t="s">
        <v>121</v>
      </c>
      <c r="D62" s="46"/>
      <c r="E62" s="49"/>
      <c r="F62" s="52"/>
      <c r="G62" s="53"/>
      <c r="H62" s="50"/>
      <c r="I62" s="50"/>
      <c r="J62" s="50"/>
      <c r="K62" s="50"/>
      <c r="L62" s="50"/>
      <c r="M62" s="50"/>
      <c r="N62" s="42"/>
      <c r="O62" s="42"/>
      <c r="P62" s="42"/>
      <c r="Q62" s="42"/>
      <c r="R62" s="42"/>
      <c r="S62" s="42"/>
      <c r="T62" s="43"/>
      <c r="U62" s="42"/>
      <c r="V62" s="32"/>
      <c r="W62" s="32"/>
      <c r="X62" s="32"/>
      <c r="Y62" s="32"/>
      <c r="Z62" s="32"/>
      <c r="AA62" s="32"/>
      <c r="AB62" s="32"/>
      <c r="AC62" s="32"/>
      <c r="AD62" s="32"/>
      <c r="AE62" s="32" t="s">
        <v>108</v>
      </c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5" t="str">
        <f>C62</f>
        <v>sprchová vanička rozměr dle stavby vpust DN50, baterie sprchová se sprchovou růžicí, držák sprchy, sprchová hadice 1.5m, 1x madlo pevné, přechod z vodorovného na svislé, nerez broušený, v.750x š.450 mm, sedátko nerez sklopné 450x450mm</v>
      </c>
      <c r="BB62" s="32"/>
      <c r="BC62" s="32"/>
      <c r="BD62" s="32"/>
      <c r="BE62" s="32"/>
      <c r="BF62" s="32"/>
      <c r="BG62" s="32"/>
      <c r="BH62" s="32"/>
    </row>
    <row r="63" spans="1:60" outlineLevel="1" x14ac:dyDescent="0.2">
      <c r="A63" s="33">
        <v>45</v>
      </c>
      <c r="B63" s="40" t="s">
        <v>57</v>
      </c>
      <c r="C63" s="67" t="s">
        <v>122</v>
      </c>
      <c r="D63" s="42" t="s">
        <v>75</v>
      </c>
      <c r="E63" s="47">
        <v>2</v>
      </c>
      <c r="F63" s="50"/>
      <c r="G63" s="50"/>
      <c r="H63" s="50">
        <v>0</v>
      </c>
      <c r="I63" s="50">
        <f>ROUND(E63*H63,2)</f>
        <v>0</v>
      </c>
      <c r="J63" s="50">
        <v>12414.48</v>
      </c>
      <c r="K63" s="50">
        <f>ROUND(E63*J63,2)</f>
        <v>24828.959999999999</v>
      </c>
      <c r="L63" s="50">
        <v>21</v>
      </c>
      <c r="M63" s="50">
        <f>G63*(1+L63/100)</f>
        <v>0</v>
      </c>
      <c r="N63" s="42">
        <v>0</v>
      </c>
      <c r="O63" s="42">
        <f>ROUND(E63*N63,5)</f>
        <v>0</v>
      </c>
      <c r="P63" s="42">
        <v>0</v>
      </c>
      <c r="Q63" s="42">
        <f>ROUND(E63*P63,5)</f>
        <v>0</v>
      </c>
      <c r="R63" s="42"/>
      <c r="S63" s="42"/>
      <c r="T63" s="43">
        <v>0</v>
      </c>
      <c r="U63" s="42">
        <f>ROUND(E63*T63,2)</f>
        <v>0</v>
      </c>
      <c r="V63" s="32"/>
      <c r="W63" s="32"/>
      <c r="X63" s="32"/>
      <c r="Y63" s="32"/>
      <c r="Z63" s="32"/>
      <c r="AA63" s="32"/>
      <c r="AB63" s="32"/>
      <c r="AC63" s="32"/>
      <c r="AD63" s="32"/>
      <c r="AE63" s="32" t="s">
        <v>46</v>
      </c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</row>
    <row r="64" spans="1:60" ht="22.5" outlineLevel="1" x14ac:dyDescent="0.2">
      <c r="A64" s="33"/>
      <c r="B64" s="40"/>
      <c r="C64" s="69" t="s">
        <v>123</v>
      </c>
      <c r="D64" s="46"/>
      <c r="E64" s="49"/>
      <c r="F64" s="52"/>
      <c r="G64" s="53"/>
      <c r="H64" s="50"/>
      <c r="I64" s="50"/>
      <c r="J64" s="50"/>
      <c r="K64" s="50"/>
      <c r="L64" s="50"/>
      <c r="M64" s="50"/>
      <c r="N64" s="42"/>
      <c r="O64" s="42"/>
      <c r="P64" s="42"/>
      <c r="Q64" s="42"/>
      <c r="R64" s="42"/>
      <c r="S64" s="42"/>
      <c r="T64" s="43"/>
      <c r="U64" s="42"/>
      <c r="V64" s="32"/>
      <c r="W64" s="32"/>
      <c r="X64" s="32"/>
      <c r="Y64" s="32"/>
      <c r="Z64" s="32"/>
      <c r="AA64" s="32"/>
      <c r="AB64" s="32"/>
      <c r="AC64" s="32"/>
      <c r="AD64" s="32"/>
      <c r="AE64" s="32" t="s">
        <v>108</v>
      </c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5" t="str">
        <f>C64</f>
        <v>Závěsná keramická výlevka s plastovou mřížkou, upevňovací prvky,předstěnová instalace, mříž,nástěnná baterie Podomítková, délka ramínka 225 mm</v>
      </c>
      <c r="BB64" s="32"/>
      <c r="BC64" s="32"/>
      <c r="BD64" s="32"/>
      <c r="BE64" s="32"/>
      <c r="BF64" s="32"/>
      <c r="BG64" s="32"/>
      <c r="BH64" s="32"/>
    </row>
    <row r="65" spans="1:60" outlineLevel="1" x14ac:dyDescent="0.2">
      <c r="A65" s="33">
        <v>46</v>
      </c>
      <c r="B65" s="40" t="s">
        <v>57</v>
      </c>
      <c r="C65" s="67" t="s">
        <v>124</v>
      </c>
      <c r="D65" s="42" t="s">
        <v>75</v>
      </c>
      <c r="E65" s="47">
        <v>1</v>
      </c>
      <c r="F65" s="50"/>
      <c r="G65" s="50"/>
      <c r="H65" s="50">
        <v>0</v>
      </c>
      <c r="I65" s="50">
        <f>ROUND(E65*H65,2)</f>
        <v>0</v>
      </c>
      <c r="J65" s="50">
        <v>15000</v>
      </c>
      <c r="K65" s="50">
        <f>ROUND(E65*J65,2)</f>
        <v>15000</v>
      </c>
      <c r="L65" s="50">
        <v>21</v>
      </c>
      <c r="M65" s="50">
        <f>G65*(1+L65/100)</f>
        <v>0</v>
      </c>
      <c r="N65" s="42">
        <v>0</v>
      </c>
      <c r="O65" s="42">
        <f>ROUND(E65*N65,5)</f>
        <v>0</v>
      </c>
      <c r="P65" s="42">
        <v>0</v>
      </c>
      <c r="Q65" s="42">
        <f>ROUND(E65*P65,5)</f>
        <v>0</v>
      </c>
      <c r="R65" s="42"/>
      <c r="S65" s="42"/>
      <c r="T65" s="43">
        <v>0</v>
      </c>
      <c r="U65" s="42">
        <f>ROUND(E65*T65,2)</f>
        <v>0</v>
      </c>
      <c r="V65" s="32"/>
      <c r="W65" s="32"/>
      <c r="X65" s="32"/>
      <c r="Y65" s="32"/>
      <c r="Z65" s="32"/>
      <c r="AA65" s="32"/>
      <c r="AB65" s="32"/>
      <c r="AC65" s="32"/>
      <c r="AD65" s="32"/>
      <c r="AE65" s="32" t="s">
        <v>46</v>
      </c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</row>
    <row r="66" spans="1:60" outlineLevel="1" x14ac:dyDescent="0.2">
      <c r="A66" s="33">
        <v>47</v>
      </c>
      <c r="B66" s="40" t="s">
        <v>57</v>
      </c>
      <c r="C66" s="67" t="s">
        <v>125</v>
      </c>
      <c r="D66" s="42" t="s">
        <v>75</v>
      </c>
      <c r="E66" s="47">
        <v>3</v>
      </c>
      <c r="F66" s="50"/>
      <c r="G66" s="50"/>
      <c r="H66" s="50">
        <v>0</v>
      </c>
      <c r="I66" s="50">
        <f>ROUND(E66*H66,2)</f>
        <v>0</v>
      </c>
      <c r="J66" s="50">
        <v>10740</v>
      </c>
      <c r="K66" s="50">
        <f>ROUND(E66*J66,2)</f>
        <v>32220</v>
      </c>
      <c r="L66" s="50">
        <v>21</v>
      </c>
      <c r="M66" s="50">
        <f>G66*(1+L66/100)</f>
        <v>0</v>
      </c>
      <c r="N66" s="42">
        <v>0</v>
      </c>
      <c r="O66" s="42">
        <f>ROUND(E66*N66,5)</f>
        <v>0</v>
      </c>
      <c r="P66" s="42">
        <v>0</v>
      </c>
      <c r="Q66" s="42">
        <f>ROUND(E66*P66,5)</f>
        <v>0</v>
      </c>
      <c r="R66" s="42"/>
      <c r="S66" s="42"/>
      <c r="T66" s="43">
        <v>0</v>
      </c>
      <c r="U66" s="42">
        <f>ROUND(E66*T66,2)</f>
        <v>0</v>
      </c>
      <c r="V66" s="32"/>
      <c r="W66" s="32"/>
      <c r="X66" s="32"/>
      <c r="Y66" s="32"/>
      <c r="Z66" s="32"/>
      <c r="AA66" s="32"/>
      <c r="AB66" s="32"/>
      <c r="AC66" s="32"/>
      <c r="AD66" s="32"/>
      <c r="AE66" s="32" t="s">
        <v>46</v>
      </c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</row>
    <row r="67" spans="1:60" ht="33.75" outlineLevel="1" x14ac:dyDescent="0.2">
      <c r="A67" s="33"/>
      <c r="B67" s="40"/>
      <c r="C67" s="69" t="s">
        <v>126</v>
      </c>
      <c r="D67" s="46"/>
      <c r="E67" s="49"/>
      <c r="F67" s="52"/>
      <c r="G67" s="53"/>
      <c r="H67" s="50"/>
      <c r="I67" s="50"/>
      <c r="J67" s="50"/>
      <c r="K67" s="50"/>
      <c r="L67" s="50"/>
      <c r="M67" s="50"/>
      <c r="N67" s="42"/>
      <c r="O67" s="42"/>
      <c r="P67" s="42"/>
      <c r="Q67" s="42"/>
      <c r="R67" s="42"/>
      <c r="S67" s="42"/>
      <c r="T67" s="43"/>
      <c r="U67" s="42"/>
      <c r="V67" s="32"/>
      <c r="W67" s="32"/>
      <c r="X67" s="32"/>
      <c r="Y67" s="32"/>
      <c r="Z67" s="32"/>
      <c r="AA67" s="32"/>
      <c r="AB67" s="32"/>
      <c r="AC67" s="32"/>
      <c r="AD67" s="32"/>
      <c r="AE67" s="32" t="s">
        <v>108</v>
      </c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5" t="str">
        <f>C67</f>
        <v>Dřez nerezový, baterie nástěnná stojánková kartuš keramická průměr 35 mm; připojovací hadičky: flexibilní 400 mm, provedení: 360° - otáčení ramínka bez omezení, sifon umyvadlový chrom,2x rohový ventil DN15,2x pancéřová propojovací hadice 3/8", upevňovací prvky</v>
      </c>
      <c r="BB67" s="32"/>
      <c r="BC67" s="32"/>
      <c r="BD67" s="32"/>
      <c r="BE67" s="32"/>
      <c r="BF67" s="32"/>
      <c r="BG67" s="32"/>
      <c r="BH67" s="32"/>
    </row>
    <row r="68" spans="1:60" ht="22.5" outlineLevel="1" x14ac:dyDescent="0.2">
      <c r="A68" s="33">
        <v>48</v>
      </c>
      <c r="B68" s="40" t="s">
        <v>127</v>
      </c>
      <c r="C68" s="67" t="s">
        <v>128</v>
      </c>
      <c r="D68" s="42" t="s">
        <v>63</v>
      </c>
      <c r="E68" s="47">
        <v>3</v>
      </c>
      <c r="F68" s="50"/>
      <c r="G68" s="50"/>
      <c r="H68" s="50">
        <v>1834.8</v>
      </c>
      <c r="I68" s="50">
        <f>ROUND(E68*H68,2)</f>
        <v>5504.4</v>
      </c>
      <c r="J68" s="50">
        <v>0</v>
      </c>
      <c r="K68" s="50">
        <f>ROUND(E68*J68,2)</f>
        <v>0</v>
      </c>
      <c r="L68" s="50">
        <v>21</v>
      </c>
      <c r="M68" s="50">
        <f>G68*(1+L68/100)</f>
        <v>0</v>
      </c>
      <c r="N68" s="42">
        <v>7.2999999999999996E-4</v>
      </c>
      <c r="O68" s="42">
        <f>ROUND(E68*N68,5)</f>
        <v>2.1900000000000001E-3</v>
      </c>
      <c r="P68" s="42">
        <v>0</v>
      </c>
      <c r="Q68" s="42">
        <f>ROUND(E68*P68,5)</f>
        <v>0</v>
      </c>
      <c r="R68" s="42"/>
      <c r="S68" s="42"/>
      <c r="T68" s="43">
        <v>0</v>
      </c>
      <c r="U68" s="42">
        <f>ROUND(E68*T68,2)</f>
        <v>0</v>
      </c>
      <c r="V68" s="32"/>
      <c r="W68" s="32"/>
      <c r="X68" s="32"/>
      <c r="Y68" s="32"/>
      <c r="Z68" s="32"/>
      <c r="AA68" s="32"/>
      <c r="AB68" s="32"/>
      <c r="AC68" s="32"/>
      <c r="AD68" s="32"/>
      <c r="AE68" s="32" t="s">
        <v>64</v>
      </c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  <c r="BG68" s="32"/>
      <c r="BH68" s="32"/>
    </row>
    <row r="69" spans="1:60" outlineLevel="1" x14ac:dyDescent="0.2">
      <c r="A69" s="33">
        <v>49</v>
      </c>
      <c r="B69" s="40" t="s">
        <v>57</v>
      </c>
      <c r="C69" s="67" t="s">
        <v>129</v>
      </c>
      <c r="D69" s="42" t="s">
        <v>59</v>
      </c>
      <c r="E69" s="47">
        <v>8</v>
      </c>
      <c r="F69" s="50"/>
      <c r="G69" s="50"/>
      <c r="H69" s="50">
        <v>0</v>
      </c>
      <c r="I69" s="50">
        <f>ROUND(E69*H69,2)</f>
        <v>0</v>
      </c>
      <c r="J69" s="50">
        <v>443.9</v>
      </c>
      <c r="K69" s="50">
        <f>ROUND(E69*J69,2)</f>
        <v>3551.2</v>
      </c>
      <c r="L69" s="50">
        <v>21</v>
      </c>
      <c r="M69" s="50">
        <f>G69*(1+L69/100)</f>
        <v>0</v>
      </c>
      <c r="N69" s="42">
        <v>0</v>
      </c>
      <c r="O69" s="42">
        <f>ROUND(E69*N69,5)</f>
        <v>0</v>
      </c>
      <c r="P69" s="42">
        <v>0</v>
      </c>
      <c r="Q69" s="42">
        <f>ROUND(E69*P69,5)</f>
        <v>0</v>
      </c>
      <c r="R69" s="42"/>
      <c r="S69" s="42"/>
      <c r="T69" s="43">
        <v>0</v>
      </c>
      <c r="U69" s="42">
        <f>ROUND(E69*T69,2)</f>
        <v>0</v>
      </c>
      <c r="V69" s="32"/>
      <c r="W69" s="32"/>
      <c r="X69" s="32"/>
      <c r="Y69" s="32"/>
      <c r="Z69" s="32"/>
      <c r="AA69" s="32"/>
      <c r="AB69" s="32"/>
      <c r="AC69" s="32"/>
      <c r="AD69" s="32"/>
      <c r="AE69" s="32" t="s">
        <v>46</v>
      </c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</row>
    <row r="70" spans="1:60" outlineLevel="1" x14ac:dyDescent="0.2">
      <c r="A70" s="33">
        <v>50</v>
      </c>
      <c r="B70" s="40" t="s">
        <v>57</v>
      </c>
      <c r="C70" s="67" t="s">
        <v>130</v>
      </c>
      <c r="D70" s="42" t="s">
        <v>59</v>
      </c>
      <c r="E70" s="47">
        <v>6</v>
      </c>
      <c r="F70" s="50"/>
      <c r="G70" s="50"/>
      <c r="H70" s="50">
        <v>0</v>
      </c>
      <c r="I70" s="50">
        <f>ROUND(E70*H70,2)</f>
        <v>0</v>
      </c>
      <c r="J70" s="50">
        <v>347.23</v>
      </c>
      <c r="K70" s="50">
        <f>ROUND(E70*J70,2)</f>
        <v>2083.38</v>
      </c>
      <c r="L70" s="50">
        <v>21</v>
      </c>
      <c r="M70" s="50">
        <f>G70*(1+L70/100)</f>
        <v>0</v>
      </c>
      <c r="N70" s="42">
        <v>0</v>
      </c>
      <c r="O70" s="42">
        <f>ROUND(E70*N70,5)</f>
        <v>0</v>
      </c>
      <c r="P70" s="42">
        <v>0</v>
      </c>
      <c r="Q70" s="42">
        <f>ROUND(E70*P70,5)</f>
        <v>0</v>
      </c>
      <c r="R70" s="42"/>
      <c r="S70" s="42"/>
      <c r="T70" s="43">
        <v>0</v>
      </c>
      <c r="U70" s="42">
        <f>ROUND(E70*T70,2)</f>
        <v>0</v>
      </c>
      <c r="V70" s="32"/>
      <c r="W70" s="32"/>
      <c r="X70" s="32"/>
      <c r="Y70" s="32"/>
      <c r="Z70" s="32"/>
      <c r="AA70" s="32"/>
      <c r="AB70" s="32"/>
      <c r="AC70" s="32"/>
      <c r="AD70" s="32"/>
      <c r="AE70" s="32" t="s">
        <v>46</v>
      </c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</row>
    <row r="71" spans="1:60" outlineLevel="1" x14ac:dyDescent="0.2">
      <c r="A71" s="33">
        <v>51</v>
      </c>
      <c r="B71" s="40" t="s">
        <v>131</v>
      </c>
      <c r="C71" s="67" t="s">
        <v>132</v>
      </c>
      <c r="D71" s="42" t="s">
        <v>83</v>
      </c>
      <c r="E71" s="47">
        <v>0.85</v>
      </c>
      <c r="F71" s="50"/>
      <c r="G71" s="50"/>
      <c r="H71" s="50">
        <v>0</v>
      </c>
      <c r="I71" s="50">
        <f>ROUND(E71*H71,2)</f>
        <v>0</v>
      </c>
      <c r="J71" s="50">
        <v>1078.8</v>
      </c>
      <c r="K71" s="50">
        <f>ROUND(E71*J71,2)</f>
        <v>916.98</v>
      </c>
      <c r="L71" s="50">
        <v>21</v>
      </c>
      <c r="M71" s="50">
        <f>G71*(1+L71/100)</f>
        <v>0</v>
      </c>
      <c r="N71" s="42">
        <v>0</v>
      </c>
      <c r="O71" s="42">
        <f>ROUND(E71*N71,5)</f>
        <v>0</v>
      </c>
      <c r="P71" s="42">
        <v>0</v>
      </c>
      <c r="Q71" s="42">
        <f>ROUND(E71*P71,5)</f>
        <v>0</v>
      </c>
      <c r="R71" s="42"/>
      <c r="S71" s="42"/>
      <c r="T71" s="43">
        <v>1.7430000000000001</v>
      </c>
      <c r="U71" s="42">
        <f>ROUND(E71*T71,2)</f>
        <v>1.48</v>
      </c>
      <c r="V71" s="32"/>
      <c r="W71" s="32"/>
      <c r="X71" s="32"/>
      <c r="Y71" s="32"/>
      <c r="Z71" s="32"/>
      <c r="AA71" s="32"/>
      <c r="AB71" s="32"/>
      <c r="AC71" s="32"/>
      <c r="AD71" s="32"/>
      <c r="AE71" s="32" t="s">
        <v>46</v>
      </c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</row>
    <row r="72" spans="1:60" x14ac:dyDescent="0.2">
      <c r="A72" s="34" t="s">
        <v>41</v>
      </c>
      <c r="B72" s="41" t="s">
        <v>15</v>
      </c>
      <c r="C72" s="68" t="s">
        <v>16</v>
      </c>
      <c r="D72" s="44"/>
      <c r="E72" s="48"/>
      <c r="F72" s="51"/>
      <c r="G72" s="51"/>
      <c r="H72" s="51"/>
      <c r="I72" s="51">
        <f>SUM(I73:I74)</f>
        <v>0</v>
      </c>
      <c r="J72" s="51"/>
      <c r="K72" s="51">
        <f>SUM(K73:K74)</f>
        <v>44305.45</v>
      </c>
      <c r="L72" s="51"/>
      <c r="M72" s="51">
        <f>SUM(M73:M74)</f>
        <v>0</v>
      </c>
      <c r="N72" s="44"/>
      <c r="O72" s="44">
        <f>SUM(O73:O74)</f>
        <v>0.30199999999999999</v>
      </c>
      <c r="P72" s="44"/>
      <c r="Q72" s="44">
        <f>SUM(Q73:Q74)</f>
        <v>0</v>
      </c>
      <c r="R72" s="44"/>
      <c r="S72" s="44"/>
      <c r="T72" s="45"/>
      <c r="U72" s="44">
        <f>SUM(U73:U74)</f>
        <v>91.61</v>
      </c>
      <c r="AE72" t="s">
        <v>42</v>
      </c>
    </row>
    <row r="73" spans="1:60" ht="22.5" outlineLevel="1" x14ac:dyDescent="0.2">
      <c r="A73" s="33">
        <v>52</v>
      </c>
      <c r="B73" s="40" t="s">
        <v>57</v>
      </c>
      <c r="C73" s="67" t="s">
        <v>133</v>
      </c>
      <c r="D73" s="42" t="s">
        <v>134</v>
      </c>
      <c r="E73" s="47">
        <v>302</v>
      </c>
      <c r="F73" s="50"/>
      <c r="G73" s="50"/>
      <c r="H73" s="50">
        <v>0</v>
      </c>
      <c r="I73" s="50">
        <f>ROUND(E73*H73,2)</f>
        <v>0</v>
      </c>
      <c r="J73" s="50">
        <v>145.01</v>
      </c>
      <c r="K73" s="50">
        <f>ROUND(E73*J73,2)</f>
        <v>43793.02</v>
      </c>
      <c r="L73" s="50">
        <v>21</v>
      </c>
      <c r="M73" s="50">
        <f>G73*(1+L73/100)</f>
        <v>0</v>
      </c>
      <c r="N73" s="42">
        <v>1E-3</v>
      </c>
      <c r="O73" s="42">
        <f>ROUND(E73*N73,5)</f>
        <v>0.30199999999999999</v>
      </c>
      <c r="P73" s="42">
        <v>0</v>
      </c>
      <c r="Q73" s="42">
        <f>ROUND(E73*P73,5)</f>
        <v>0</v>
      </c>
      <c r="R73" s="42"/>
      <c r="S73" s="42"/>
      <c r="T73" s="43">
        <v>0.3</v>
      </c>
      <c r="U73" s="42">
        <f>ROUND(E73*T73,2)</f>
        <v>90.6</v>
      </c>
      <c r="V73" s="32"/>
      <c r="W73" s="32"/>
      <c r="X73" s="32"/>
      <c r="Y73" s="32"/>
      <c r="Z73" s="32"/>
      <c r="AA73" s="32"/>
      <c r="AB73" s="32"/>
      <c r="AC73" s="32"/>
      <c r="AD73" s="32"/>
      <c r="AE73" s="32" t="s">
        <v>46</v>
      </c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</row>
    <row r="74" spans="1:60" outlineLevel="1" x14ac:dyDescent="0.2">
      <c r="A74" s="61">
        <v>53</v>
      </c>
      <c r="B74" s="62" t="s">
        <v>135</v>
      </c>
      <c r="C74" s="70" t="s">
        <v>136</v>
      </c>
      <c r="D74" s="63" t="s">
        <v>83</v>
      </c>
      <c r="E74" s="64">
        <v>0.30199999999999999</v>
      </c>
      <c r="F74" s="65"/>
      <c r="G74" s="65"/>
      <c r="H74" s="65">
        <v>0</v>
      </c>
      <c r="I74" s="65">
        <f>ROUND(E74*H74,2)</f>
        <v>0</v>
      </c>
      <c r="J74" s="65">
        <v>1696.8</v>
      </c>
      <c r="K74" s="65">
        <f>ROUND(E74*J74,2)</f>
        <v>512.42999999999995</v>
      </c>
      <c r="L74" s="65">
        <v>21</v>
      </c>
      <c r="M74" s="65">
        <f>G74*(1+L74/100)</f>
        <v>0</v>
      </c>
      <c r="N74" s="63">
        <v>0</v>
      </c>
      <c r="O74" s="63">
        <f>ROUND(E74*N74,5)</f>
        <v>0</v>
      </c>
      <c r="P74" s="63">
        <v>0</v>
      </c>
      <c r="Q74" s="63">
        <f>ROUND(E74*P74,5)</f>
        <v>0</v>
      </c>
      <c r="R74" s="63"/>
      <c r="S74" s="63"/>
      <c r="T74" s="66">
        <v>3.33</v>
      </c>
      <c r="U74" s="63">
        <f>ROUND(E74*T74,2)</f>
        <v>1.01</v>
      </c>
      <c r="V74" s="32"/>
      <c r="W74" s="32"/>
      <c r="X74" s="32"/>
      <c r="Y74" s="32"/>
      <c r="Z74" s="32"/>
      <c r="AA74" s="32"/>
      <c r="AB74" s="32"/>
      <c r="AC74" s="32"/>
      <c r="AD74" s="32"/>
      <c r="AE74" s="32" t="s">
        <v>46</v>
      </c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</row>
    <row r="75" spans="1:60" x14ac:dyDescent="0.2">
      <c r="A75" s="1"/>
      <c r="B75" s="2" t="s">
        <v>137</v>
      </c>
      <c r="C75" s="71" t="s">
        <v>137</v>
      </c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AC75">
        <v>15</v>
      </c>
      <c r="AD75">
        <v>21</v>
      </c>
    </row>
    <row r="76" spans="1:60" x14ac:dyDescent="0.2">
      <c r="C76" s="72"/>
      <c r="AE76" t="s">
        <v>138</v>
      </c>
    </row>
  </sheetData>
  <mergeCells count="14">
    <mergeCell ref="C64:G64"/>
    <mergeCell ref="C67:G67"/>
    <mergeCell ref="C52:G52"/>
    <mergeCell ref="C54:G54"/>
    <mergeCell ref="C56:G56"/>
    <mergeCell ref="C58:G58"/>
    <mergeCell ref="C60:G60"/>
    <mergeCell ref="C62:G62"/>
    <mergeCell ref="A1:G1"/>
    <mergeCell ref="C2:G2"/>
    <mergeCell ref="C3:G3"/>
    <mergeCell ref="C4:G4"/>
    <mergeCell ref="C48:G48"/>
    <mergeCell ref="C50:G50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Pokyny pro vyplnění</vt:lpstr>
      <vt:lpstr>VzorPolozky</vt:lpstr>
      <vt:lpstr>VV</vt:lpstr>
      <vt:lpstr>VV!Oblast_tisku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2022-02-14T13:04:28Z</cp:lastPrinted>
  <dcterms:created xsi:type="dcterms:W3CDTF">2009-04-08T07:15:50Z</dcterms:created>
  <dcterms:modified xsi:type="dcterms:W3CDTF">2022-02-14T13:04:30Z</dcterms:modified>
</cp:coreProperties>
</file>